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0" yWindow="110" windowWidth="13650" windowHeight="9220" tabRatio="211"/>
  </bookViews>
  <sheets>
    <sheet name="Sheet1" sheetId="1" r:id="rId1"/>
  </sheets>
  <calcPr calcId="145621" iterate="1" iterateCount="50" iterateDelta="0"/>
</workbook>
</file>

<file path=xl/calcChain.xml><?xml version="1.0" encoding="utf-8"?>
<calcChain xmlns="http://schemas.openxmlformats.org/spreadsheetml/2006/main">
  <c r="D7" i="1" l="1"/>
  <c r="E7" i="1"/>
  <c r="H7" i="1"/>
  <c r="I7" i="1"/>
  <c r="D8" i="1"/>
  <c r="E8" i="1"/>
  <c r="H8" i="1"/>
  <c r="I8" i="1"/>
  <c r="D9" i="1"/>
  <c r="E9" i="1"/>
  <c r="H9" i="1"/>
  <c r="I9" i="1"/>
  <c r="D10" i="1"/>
  <c r="E10" i="1"/>
  <c r="I10" i="1"/>
  <c r="D11" i="1"/>
  <c r="E11" i="1"/>
  <c r="H11" i="1"/>
  <c r="I11" i="1"/>
  <c r="D12" i="1"/>
  <c r="E12" i="1"/>
  <c r="H12" i="1"/>
  <c r="I12" i="1"/>
  <c r="D13" i="1"/>
  <c r="E13" i="1"/>
  <c r="D14" i="1"/>
  <c r="E14" i="1"/>
  <c r="H14" i="1"/>
  <c r="I14" i="1"/>
  <c r="D15" i="1"/>
  <c r="E15" i="1"/>
  <c r="D16" i="1"/>
  <c r="E16" i="1"/>
  <c r="H16" i="1"/>
  <c r="I16" i="1"/>
  <c r="D17" i="1"/>
  <c r="E17" i="1"/>
  <c r="H17" i="1"/>
  <c r="I17" i="1"/>
  <c r="D18" i="1"/>
  <c r="E18" i="1"/>
  <c r="H18" i="1"/>
  <c r="I18" i="1"/>
  <c r="D19" i="1"/>
  <c r="E19" i="1"/>
  <c r="H19" i="1"/>
  <c r="I19" i="1"/>
  <c r="D20" i="1"/>
  <c r="E20" i="1"/>
  <c r="D21" i="1"/>
  <c r="E21" i="1"/>
  <c r="I21" i="1"/>
  <c r="D22" i="1"/>
  <c r="E22" i="1"/>
  <c r="D23" i="1"/>
  <c r="E23" i="1"/>
  <c r="H23" i="1"/>
  <c r="I23" i="1"/>
  <c r="D24" i="1"/>
  <c r="E24" i="1"/>
  <c r="I24" i="1"/>
  <c r="D25" i="1"/>
  <c r="E25" i="1"/>
  <c r="H25" i="1"/>
  <c r="I25" i="1"/>
  <c r="D26" i="1"/>
  <c r="E26" i="1"/>
  <c r="H26" i="1"/>
  <c r="I26" i="1"/>
  <c r="D27" i="1"/>
  <c r="E27" i="1"/>
  <c r="H27" i="1"/>
  <c r="I27" i="1"/>
  <c r="D28" i="1"/>
  <c r="E28" i="1"/>
  <c r="D29" i="1"/>
  <c r="E29" i="1"/>
  <c r="H29" i="1"/>
  <c r="I29" i="1"/>
  <c r="D30" i="1"/>
  <c r="E30" i="1"/>
  <c r="H30" i="1"/>
  <c r="I30" i="1"/>
  <c r="D31" i="1"/>
  <c r="E31" i="1"/>
  <c r="H31" i="1"/>
  <c r="I31" i="1"/>
  <c r="D32" i="1"/>
  <c r="E32" i="1"/>
  <c r="H32" i="1"/>
  <c r="I32" i="1"/>
  <c r="D33" i="1"/>
  <c r="E33" i="1"/>
  <c r="D34" i="1"/>
  <c r="E34" i="1"/>
  <c r="D35" i="1"/>
  <c r="E35" i="1"/>
  <c r="H35" i="1"/>
  <c r="I35" i="1"/>
  <c r="D36" i="1"/>
  <c r="E36" i="1"/>
  <c r="H36" i="1"/>
  <c r="I36" i="1"/>
  <c r="D37" i="1"/>
  <c r="E37" i="1"/>
  <c r="H37" i="1"/>
  <c r="I37" i="1"/>
  <c r="D38" i="1"/>
  <c r="E38" i="1"/>
  <c r="D39" i="1"/>
  <c r="E39" i="1"/>
  <c r="H39" i="1"/>
  <c r="I39" i="1"/>
  <c r="D40" i="1"/>
  <c r="E40" i="1"/>
  <c r="H40" i="1"/>
  <c r="I40" i="1"/>
  <c r="D41" i="1"/>
  <c r="E41" i="1"/>
  <c r="D42" i="1"/>
  <c r="E42" i="1"/>
  <c r="H42" i="1"/>
  <c r="I42" i="1"/>
  <c r="D43" i="1"/>
  <c r="E43" i="1"/>
  <c r="H43" i="1"/>
  <c r="I43" i="1"/>
  <c r="H45" i="1"/>
  <c r="H46" i="1"/>
  <c r="D48" i="1"/>
  <c r="H48" i="1"/>
  <c r="D72" i="1"/>
  <c r="F72" i="1"/>
  <c r="H72" i="1"/>
  <c r="D73" i="1"/>
  <c r="F73" i="1"/>
  <c r="H73" i="1"/>
  <c r="D74" i="1"/>
  <c r="F74" i="1"/>
  <c r="H74" i="1"/>
  <c r="D75" i="1"/>
  <c r="F75" i="1"/>
  <c r="H75" i="1"/>
  <c r="D76" i="1"/>
  <c r="F76" i="1"/>
  <c r="H76" i="1"/>
  <c r="D78" i="1"/>
  <c r="F78" i="1"/>
  <c r="H78" i="1"/>
  <c r="D79" i="1"/>
  <c r="F79" i="1"/>
  <c r="H79" i="1"/>
  <c r="D80" i="1"/>
  <c r="F80" i="1"/>
  <c r="H80" i="1"/>
  <c r="D81" i="1"/>
  <c r="F81" i="1"/>
  <c r="H81" i="1"/>
  <c r="D82" i="1"/>
  <c r="F82" i="1"/>
  <c r="H82" i="1"/>
  <c r="D83" i="1"/>
  <c r="F83" i="1"/>
  <c r="H83" i="1"/>
  <c r="D84" i="1"/>
  <c r="F84" i="1"/>
  <c r="H84" i="1"/>
  <c r="D85" i="1"/>
  <c r="F85" i="1"/>
  <c r="H85" i="1"/>
  <c r="D86" i="1"/>
  <c r="F86" i="1"/>
  <c r="H86" i="1"/>
  <c r="D87" i="1"/>
  <c r="F87" i="1"/>
  <c r="H87" i="1"/>
  <c r="D88" i="1"/>
  <c r="F88" i="1"/>
  <c r="H88" i="1"/>
  <c r="D89" i="1"/>
  <c r="F89" i="1"/>
  <c r="H89" i="1"/>
  <c r="D92" i="1"/>
  <c r="F92" i="1"/>
  <c r="H92" i="1"/>
  <c r="D93" i="1"/>
  <c r="F93" i="1"/>
  <c r="H93" i="1"/>
  <c r="D94" i="1"/>
  <c r="F94" i="1"/>
  <c r="H94" i="1"/>
  <c r="D95" i="1"/>
  <c r="F95" i="1"/>
  <c r="H95" i="1"/>
  <c r="D96" i="1"/>
  <c r="F96" i="1"/>
  <c r="H96" i="1"/>
  <c r="D97" i="1"/>
  <c r="F97" i="1"/>
  <c r="H97" i="1"/>
  <c r="D98" i="1"/>
  <c r="F98" i="1"/>
  <c r="H98" i="1"/>
</calcChain>
</file>

<file path=xl/sharedStrings.xml><?xml version="1.0" encoding="utf-8"?>
<sst xmlns="http://schemas.openxmlformats.org/spreadsheetml/2006/main" count="869" uniqueCount="444">
  <si>
    <t>All statistics by Jim Cunneen</t>
  </si>
  <si>
    <t>Appearances</t>
  </si>
  <si>
    <t>Goals</t>
  </si>
  <si>
    <t>League</t>
  </si>
  <si>
    <t>Cup</t>
  </si>
  <si>
    <t>Total</t>
  </si>
  <si>
    <t>Career</t>
  </si>
  <si>
    <t>Michael Bardle</t>
  </si>
  <si>
    <t>Mr Silly Own Goals</t>
  </si>
  <si>
    <t xml:space="preserve">      </t>
  </si>
  <si>
    <t>Mr Strictly Routine OG</t>
  </si>
  <si>
    <t xml:space="preserve"> </t>
  </si>
  <si>
    <t xml:space="preserve">Maximum/Total          </t>
  </si>
  <si>
    <t>Players used in history</t>
  </si>
  <si>
    <t>this season</t>
  </si>
  <si>
    <t>last season</t>
  </si>
  <si>
    <t>Honours Board</t>
  </si>
  <si>
    <t>winners</t>
  </si>
  <si>
    <t>runners up</t>
  </si>
  <si>
    <t>Essex Senior League</t>
  </si>
  <si>
    <t>2004-05</t>
  </si>
  <si>
    <t>2001-02</t>
  </si>
  <si>
    <t>2002-03</t>
  </si>
  <si>
    <t>Cherry Red Books Trophy</t>
  </si>
  <si>
    <t>Essex Senior League Cup</t>
  </si>
  <si>
    <t>2003-04</t>
  </si>
  <si>
    <t>Middx Charity Cup</t>
  </si>
  <si>
    <t>2007-08</t>
  </si>
  <si>
    <t>2005-06</t>
  </si>
  <si>
    <t>2009-10</t>
  </si>
  <si>
    <t>Gordon Brasted Mem T</t>
  </si>
  <si>
    <t>George Ruffell Mem T</t>
  </si>
  <si>
    <t>IL div 1 (n) play off</t>
  </si>
  <si>
    <t>2001-12</t>
  </si>
  <si>
    <t>won</t>
  </si>
  <si>
    <t>%</t>
  </si>
  <si>
    <t>drawn</t>
  </si>
  <si>
    <t>lost</t>
  </si>
  <si>
    <t>Games in History</t>
  </si>
  <si>
    <t>This season</t>
  </si>
  <si>
    <t>2011-12</t>
  </si>
  <si>
    <t>2010-11</t>
  </si>
  <si>
    <t>2008-09</t>
  </si>
  <si>
    <t>2006-07</t>
  </si>
  <si>
    <t>Managers!</t>
  </si>
  <si>
    <t>Jim Chandler</t>
  </si>
  <si>
    <t>Stewart Margolis</t>
  </si>
  <si>
    <t>Steve Newing</t>
  </si>
  <si>
    <t>Home Games</t>
  </si>
  <si>
    <t>since last win</t>
  </si>
  <si>
    <t>v</t>
  </si>
  <si>
    <t>2-0</t>
  </si>
  <si>
    <t>since defeat</t>
  </si>
  <si>
    <t>il</t>
  </si>
  <si>
    <t>Highest Ever</t>
  </si>
  <si>
    <t>28.11.01</t>
  </si>
  <si>
    <t>14.11.02</t>
  </si>
  <si>
    <t>Current run of wins</t>
  </si>
  <si>
    <t>22.12.01</t>
  </si>
  <si>
    <t>02.10.02</t>
  </si>
  <si>
    <t>league since win</t>
  </si>
  <si>
    <t>2-1</t>
  </si>
  <si>
    <t>league since defeat</t>
  </si>
  <si>
    <t>Current run of  league wins</t>
  </si>
  <si>
    <t>01.10.11</t>
  </si>
  <si>
    <t>Away Games</t>
  </si>
  <si>
    <t>14.09.02</t>
  </si>
  <si>
    <t>23.11.04</t>
  </si>
  <si>
    <t>04.12.04</t>
  </si>
  <si>
    <t>10.01.06</t>
  </si>
  <si>
    <t>24.08.10</t>
  </si>
  <si>
    <t>06.10.10</t>
  </si>
  <si>
    <t>26.10.02</t>
  </si>
  <si>
    <t>15.03.03</t>
  </si>
  <si>
    <t>05.10.05</t>
  </si>
  <si>
    <t>Home and Away</t>
  </si>
  <si>
    <t>longest this season</t>
  </si>
  <si>
    <t>Longest ever</t>
  </si>
  <si>
    <t>since last defeat</t>
  </si>
  <si>
    <t>13.04.04</t>
  </si>
  <si>
    <t>06.09.04</t>
  </si>
  <si>
    <t>since last win league</t>
  </si>
  <si>
    <t>since last defeat league</t>
  </si>
  <si>
    <t>10.02.04</t>
  </si>
  <si>
    <t>27.11.04</t>
  </si>
  <si>
    <t>straight defeats</t>
  </si>
  <si>
    <t>on 4 occasions</t>
  </si>
  <si>
    <t>in league</t>
  </si>
  <si>
    <t>straight wins</t>
  </si>
  <si>
    <t>on 2 occasions</t>
  </si>
  <si>
    <t>Biggest ever win</t>
  </si>
  <si>
    <t>8-2</t>
  </si>
  <si>
    <t>16.10.07</t>
  </si>
  <si>
    <t>Waltham Abbey</t>
  </si>
  <si>
    <t>a</t>
  </si>
  <si>
    <t>7-0</t>
  </si>
  <si>
    <t>28.04.03</t>
  </si>
  <si>
    <t>Ilford</t>
  </si>
  <si>
    <t>esl</t>
  </si>
  <si>
    <t>h</t>
  </si>
  <si>
    <t>Biggest ever defeat</t>
  </si>
  <si>
    <t>0-6</t>
  </si>
  <si>
    <t>16.12.11</t>
  </si>
  <si>
    <t>Wealdsone</t>
  </si>
  <si>
    <t>msc</t>
  </si>
  <si>
    <t>1-6</t>
  </si>
  <si>
    <t>01.12.07</t>
  </si>
  <si>
    <t>Dartford</t>
  </si>
  <si>
    <t>25.08.12</t>
  </si>
  <si>
    <t>Highest home crowd</t>
  </si>
  <si>
    <t>16.11.11</t>
  </si>
  <si>
    <t>Tottenham Hotspur</t>
  </si>
  <si>
    <t>f</t>
  </si>
  <si>
    <t>06.05.12</t>
  </si>
  <si>
    <t>Needham Market</t>
  </si>
  <si>
    <t>il (po)</t>
  </si>
  <si>
    <t>1-0</t>
  </si>
  <si>
    <t>ilp</t>
  </si>
  <si>
    <t>highest home league</t>
  </si>
  <si>
    <t>Lowest Home Crowd</t>
  </si>
  <si>
    <t>lowest home league</t>
  </si>
  <si>
    <t>15.12.09</t>
  </si>
  <si>
    <t>Waltham Forest</t>
  </si>
  <si>
    <t>4-2</t>
  </si>
  <si>
    <t>Average home this season</t>
  </si>
  <si>
    <t>History</t>
  </si>
  <si>
    <t>league this season</t>
  </si>
  <si>
    <t>il div 1</t>
  </si>
  <si>
    <t>southern</t>
  </si>
  <si>
    <t>essex senior</t>
  </si>
  <si>
    <t>Highest Away Crowd</t>
  </si>
  <si>
    <t>Highest away league</t>
  </si>
  <si>
    <t>Lowest Away Crowd</t>
  </si>
  <si>
    <t>19.02.08</t>
  </si>
  <si>
    <t>Hanwell Town</t>
  </si>
  <si>
    <t>mcc</t>
  </si>
  <si>
    <t>5-0</t>
  </si>
  <si>
    <t>Lowest away league</t>
  </si>
  <si>
    <t>03.03.09</t>
  </si>
  <si>
    <t>Leyton</t>
  </si>
  <si>
    <t>0-4</t>
  </si>
  <si>
    <t>Average Away this season</t>
  </si>
  <si>
    <t>Leading Goalscorers</t>
  </si>
  <si>
    <t>pens</t>
  </si>
  <si>
    <t>Rudi Hall</t>
  </si>
  <si>
    <t>Daniel Clarke</t>
  </si>
  <si>
    <t>Liam Hope</t>
  </si>
  <si>
    <t>Bryan Hammatt</t>
  </si>
  <si>
    <t>Ricci Crace</t>
  </si>
  <si>
    <t>Lee Smith</t>
  </si>
  <si>
    <t xml:space="preserve">Adam Wallace </t>
  </si>
  <si>
    <t>Stuart Snowdon</t>
  </si>
  <si>
    <t>Bradley Brotherton</t>
  </si>
  <si>
    <t>Stuart Blackburne</t>
  </si>
  <si>
    <t>Kevin Riley</t>
  </si>
  <si>
    <t>Dean Nyman</t>
  </si>
  <si>
    <t>Daniel Alleyne</t>
  </si>
  <si>
    <t>This Season</t>
  </si>
  <si>
    <t>Mark Kirby</t>
  </si>
  <si>
    <t>Goals Scored</t>
  </si>
  <si>
    <t>Average</t>
  </si>
  <si>
    <t>Last Season</t>
  </si>
  <si>
    <t>Goals Conceded</t>
  </si>
  <si>
    <t>Minutes without scoring</t>
  </si>
  <si>
    <t>longest ever</t>
  </si>
  <si>
    <t>league</t>
  </si>
  <si>
    <t>Minutes without conceding</t>
  </si>
  <si>
    <t>Leading Assists this season</t>
  </si>
  <si>
    <t>Mitch Hahn</t>
  </si>
  <si>
    <t>Adam Wallace</t>
  </si>
  <si>
    <t>In History</t>
  </si>
  <si>
    <t>Matt Negus</t>
  </si>
  <si>
    <t>Clean Sheets This season</t>
  </si>
  <si>
    <t>matches</t>
  </si>
  <si>
    <t>career</t>
  </si>
  <si>
    <t>Noel Imber</t>
  </si>
  <si>
    <t>Penalties saved this season</t>
  </si>
  <si>
    <t>Scored against</t>
  </si>
  <si>
    <t>from</t>
  </si>
  <si>
    <t>Penalties scored this season</t>
  </si>
  <si>
    <t>Penaties missed this season</t>
  </si>
  <si>
    <t>Hat Tricks this season</t>
  </si>
  <si>
    <t>Leon Osei</t>
  </si>
  <si>
    <t>Roll of Honour</t>
  </si>
  <si>
    <t>Peter Ulatowski</t>
  </si>
  <si>
    <t>Daniel Ailey</t>
  </si>
  <si>
    <t>1 in friendly</t>
  </si>
  <si>
    <t>Luke Marshall</t>
  </si>
  <si>
    <t>Jamie Martin</t>
  </si>
  <si>
    <t>Most Goals in a game</t>
  </si>
  <si>
    <t>30.10.04</t>
  </si>
  <si>
    <t>Concord Rangers</t>
  </si>
  <si>
    <t>Troy Archer</t>
  </si>
  <si>
    <t>Sawbridgeworth T Res</t>
  </si>
  <si>
    <t>esl res</t>
  </si>
  <si>
    <t>12-0</t>
  </si>
  <si>
    <t>Scored in consecutive appearences</t>
  </si>
  <si>
    <t>10 matches</t>
  </si>
  <si>
    <t>05.11.11</t>
  </si>
  <si>
    <t>26.12.11</t>
  </si>
  <si>
    <t>Own Goals</t>
  </si>
  <si>
    <t>Paul Cambell</t>
  </si>
  <si>
    <t>John Ridout</t>
  </si>
  <si>
    <t>Jacquoh Massala</t>
  </si>
  <si>
    <t>David Allen</t>
  </si>
  <si>
    <t>Martin Peat</t>
  </si>
  <si>
    <t>Simon Tickner</t>
  </si>
  <si>
    <t>Chris Wild</t>
  </si>
  <si>
    <t>David Blower</t>
  </si>
  <si>
    <t>David Kendall</t>
  </si>
  <si>
    <t>Rob Blackburne</t>
  </si>
  <si>
    <t>Sending off and bookings</t>
  </si>
  <si>
    <t>Opposition players sent off</t>
  </si>
  <si>
    <t>100 club members</t>
  </si>
  <si>
    <t>apps</t>
  </si>
  <si>
    <t>Andy Hall</t>
  </si>
  <si>
    <t>Matthew Negus</t>
  </si>
  <si>
    <t>Paul Campbell</t>
  </si>
  <si>
    <t>Adam Gant</t>
  </si>
  <si>
    <t>Graeme Hall</t>
  </si>
  <si>
    <t>Andrew Jones</t>
  </si>
  <si>
    <t>Stephen Velandia</t>
  </si>
  <si>
    <t>Steve Baldwin</t>
  </si>
  <si>
    <t>Craig McKay</t>
  </si>
  <si>
    <t>David Bastian</t>
  </si>
  <si>
    <t>Jordan Lockie</t>
  </si>
  <si>
    <t>Leading Appearences this season</t>
  </si>
  <si>
    <t>Man of the Match Awards</t>
  </si>
  <si>
    <t>Leading Awards</t>
  </si>
  <si>
    <t>Fastest Goal Scored</t>
  </si>
  <si>
    <t>16 sec</t>
  </si>
  <si>
    <t>16.12.06</t>
  </si>
  <si>
    <t>Arlesey Town</t>
  </si>
  <si>
    <t>Fastest Goal Conceded</t>
  </si>
  <si>
    <t>Teddy Nesbitt</t>
  </si>
  <si>
    <t>26 sec</t>
  </si>
  <si>
    <t>28.01.12</t>
  </si>
  <si>
    <t>Gt Wakering Rovers</t>
  </si>
  <si>
    <t>Youngest Goal Scorer</t>
  </si>
  <si>
    <t>Keke St Hilaire</t>
  </si>
  <si>
    <t>16 / 259</t>
  </si>
  <si>
    <t>15.09.03</t>
  </si>
  <si>
    <t>Barkingside</t>
  </si>
  <si>
    <t>3-0</t>
  </si>
  <si>
    <t>Oldest Goal Scorer</t>
  </si>
  <si>
    <t>500th Goal</t>
  </si>
  <si>
    <t>04.02.06</t>
  </si>
  <si>
    <t>sle</t>
  </si>
  <si>
    <t>1000th Goal</t>
  </si>
  <si>
    <t>29.08.11</t>
  </si>
  <si>
    <t>Redbridge</t>
  </si>
  <si>
    <t>5-3</t>
  </si>
  <si>
    <t>500th Game</t>
  </si>
  <si>
    <t>08.01.11</t>
  </si>
  <si>
    <t>East Thurrock United</t>
  </si>
  <si>
    <t>Jonathan Hunt</t>
  </si>
  <si>
    <t>23.10.12</t>
  </si>
  <si>
    <t>Rayners Lane</t>
  </si>
  <si>
    <t>8-1</t>
  </si>
  <si>
    <t>13.11.12</t>
  </si>
  <si>
    <t>Harrow Borough</t>
  </si>
  <si>
    <t>41 / 11</t>
  </si>
  <si>
    <t>29.12.12</t>
  </si>
  <si>
    <t>Whitehawk</t>
  </si>
  <si>
    <t>Scott McGleish</t>
  </si>
  <si>
    <t>29.01.13</t>
  </si>
  <si>
    <t>Northwood</t>
  </si>
  <si>
    <t>4-1</t>
  </si>
  <si>
    <t>Joe O' Brien</t>
  </si>
  <si>
    <t>2012-13</t>
  </si>
  <si>
    <t>25.07.13</t>
  </si>
  <si>
    <t>YB SK Beveren</t>
  </si>
  <si>
    <t>Corey Whitely</t>
  </si>
  <si>
    <t>il prem</t>
  </si>
  <si>
    <t>James Chalk</t>
  </si>
  <si>
    <t>Joe Stevens</t>
  </si>
  <si>
    <t>31.08.13</t>
  </si>
  <si>
    <t>3-1</t>
  </si>
  <si>
    <t>Tyler Campbell</t>
  </si>
  <si>
    <t>03.09.13</t>
  </si>
  <si>
    <t>ilc 2</t>
  </si>
  <si>
    <t>14.09.13</t>
  </si>
  <si>
    <t>St Albans City</t>
  </si>
  <si>
    <t>fac 1q</t>
  </si>
  <si>
    <t>George McCluskey</t>
  </si>
  <si>
    <t>19.10.13</t>
  </si>
  <si>
    <t>Bryan and Peter Hammatt</t>
  </si>
  <si>
    <t>21.09.13</t>
  </si>
  <si>
    <t>30.11.13</t>
  </si>
  <si>
    <t>Leiston</t>
  </si>
  <si>
    <t>George Borg</t>
  </si>
  <si>
    <t>02.12.13</t>
  </si>
  <si>
    <t>11.01.14</t>
  </si>
  <si>
    <t>Nathan McDonald</t>
  </si>
  <si>
    <t>Stanley Muguo</t>
  </si>
  <si>
    <t>2013-14</t>
  </si>
  <si>
    <t>Bradley Quinton</t>
  </si>
  <si>
    <t>2014 -15</t>
  </si>
  <si>
    <t xml:space="preserve">Jake Hutchings </t>
  </si>
  <si>
    <t>Ryan Doyle</t>
  </si>
  <si>
    <t>Nathan Livings</t>
  </si>
  <si>
    <t>Bobby Devyne</t>
  </si>
  <si>
    <t>10.10.15</t>
  </si>
  <si>
    <t>Hitchin Town</t>
  </si>
  <si>
    <t>fac 3q</t>
  </si>
  <si>
    <t>0-0</t>
  </si>
  <si>
    <t>Nathan livings</t>
  </si>
  <si>
    <t>03.12.15</t>
  </si>
  <si>
    <t>North Greenford U</t>
  </si>
  <si>
    <t>9-0</t>
  </si>
  <si>
    <t>Samir Bihmoutine</t>
  </si>
  <si>
    <t>23.04.16</t>
  </si>
  <si>
    <t>Hampton &amp; Rich</t>
  </si>
  <si>
    <t>Middx Senior Cup</t>
  </si>
  <si>
    <t>2015-16</t>
  </si>
  <si>
    <t>23.08.16</t>
  </si>
  <si>
    <t>Harry Ottaway</t>
  </si>
  <si>
    <t>Jonathan Muleba</t>
  </si>
  <si>
    <t>Dernell Wynter</t>
  </si>
  <si>
    <t>20.09.16</t>
  </si>
  <si>
    <t>Staines</t>
  </si>
  <si>
    <t>2-2</t>
  </si>
  <si>
    <t>Kane Haysman</t>
  </si>
  <si>
    <t>15 sec</t>
  </si>
  <si>
    <t>League*</t>
  </si>
  <si>
    <t>* includes play off game</t>
  </si>
  <si>
    <t>27.04.17</t>
  </si>
  <si>
    <t>Dulwich Hamlet</t>
  </si>
  <si>
    <t>ilp po</t>
  </si>
  <si>
    <t>2-4</t>
  </si>
  <si>
    <t>1500th Goal</t>
  </si>
  <si>
    <t>21.11.16</t>
  </si>
  <si>
    <t>Barnet</t>
  </si>
  <si>
    <t>3-3</t>
  </si>
  <si>
    <t>2016-17</t>
  </si>
  <si>
    <t>Andy Leese</t>
  </si>
  <si>
    <t>8-0</t>
  </si>
  <si>
    <t>25.07.17</t>
  </si>
  <si>
    <t>Cheshunt</t>
  </si>
  <si>
    <t>rob bartley</t>
  </si>
  <si>
    <t>joe wright</t>
  </si>
  <si>
    <t>john kyriacou</t>
  </si>
  <si>
    <t>steve wales</t>
  </si>
  <si>
    <t>daniel rumens</t>
  </si>
  <si>
    <t>taylor mckenzie</t>
  </si>
  <si>
    <t>jack higgs</t>
  </si>
  <si>
    <t>ryan blackman</t>
  </si>
  <si>
    <t>sam youngs</t>
  </si>
  <si>
    <t>drew roberts</t>
  </si>
  <si>
    <t>simon thomas</t>
  </si>
  <si>
    <t>ralston gabriel</t>
  </si>
  <si>
    <t>ryan blake</t>
  </si>
  <si>
    <t>Drew Roberts</t>
  </si>
  <si>
    <t>Joe Wright</t>
  </si>
  <si>
    <t>Rob Bartley</t>
  </si>
  <si>
    <t>mickey parcell</t>
  </si>
  <si>
    <t>darren purse</t>
  </si>
  <si>
    <t>Simon thomas</t>
  </si>
  <si>
    <t>george beattie</t>
  </si>
  <si>
    <t>george quarington - carter</t>
  </si>
  <si>
    <t>Jack Higgs</t>
  </si>
  <si>
    <t>Sam Youngs</t>
  </si>
  <si>
    <t>mario noto</t>
  </si>
  <si>
    <t>Mickey Parcell</t>
  </si>
  <si>
    <t>Daniel Rumens</t>
  </si>
  <si>
    <t>Ryan Blake</t>
  </si>
  <si>
    <t>ben ward - cochrane</t>
  </si>
  <si>
    <t>1-2</t>
  </si>
  <si>
    <t>Simon Thomas</t>
  </si>
  <si>
    <t>Taylor McKenzie</t>
  </si>
  <si>
    <t>Mario Noto</t>
  </si>
  <si>
    <t>Joe Kyriacou</t>
  </si>
  <si>
    <t>montell moore</t>
  </si>
  <si>
    <t>robbie rees</t>
  </si>
  <si>
    <t>19.09.17</t>
  </si>
  <si>
    <t>Micky Parcell</t>
  </si>
  <si>
    <t>Darren Purse</t>
  </si>
  <si>
    <t>aaron greene</t>
  </si>
  <si>
    <t>adam martin</t>
  </si>
  <si>
    <t>jake hockney</t>
  </si>
  <si>
    <t>Ben Ward - Cochrane</t>
  </si>
  <si>
    <t>Ryan Blackman</t>
  </si>
  <si>
    <t>Aaron Greene</t>
  </si>
  <si>
    <t>07.10.17</t>
  </si>
  <si>
    <t>Margate</t>
  </si>
  <si>
    <t>42 seconds</t>
  </si>
  <si>
    <t>Maidstone</t>
  </si>
  <si>
    <t>1-3</t>
  </si>
  <si>
    <t>17.10.1</t>
  </si>
  <si>
    <t>fac 4q r</t>
  </si>
  <si>
    <t>elliot benyon</t>
  </si>
  <si>
    <t>07.11.17</t>
  </si>
  <si>
    <t>Hampton</t>
  </si>
  <si>
    <t>Adam Martin</t>
  </si>
  <si>
    <t>Mario noto</t>
  </si>
  <si>
    <t>liam hope</t>
  </si>
  <si>
    <t>craig calver</t>
  </si>
  <si>
    <t>mark kirby</t>
  </si>
  <si>
    <t>John Kyriacou</t>
  </si>
  <si>
    <t>matt nolan</t>
  </si>
  <si>
    <t>Matt Nolan</t>
  </si>
  <si>
    <t>Met Police</t>
  </si>
  <si>
    <t>Ryan Blackburn</t>
  </si>
  <si>
    <t>samir bihmoutine</t>
  </si>
  <si>
    <t>mat mitchel - king</t>
  </si>
  <si>
    <t>Joe Wright*</t>
  </si>
  <si>
    <t>Mat Mitchell King*</t>
  </si>
  <si>
    <t>(*JW sent off)</t>
  </si>
  <si>
    <t>1so</t>
  </si>
  <si>
    <t>tyler campbell</t>
  </si>
  <si>
    <t>brad wadkins</t>
  </si>
  <si>
    <t>30.01.18</t>
  </si>
  <si>
    <t>ilc</t>
  </si>
  <si>
    <t>1lc 4</t>
  </si>
  <si>
    <t>03.02.18</t>
  </si>
  <si>
    <t>Thurrock</t>
  </si>
  <si>
    <t>taufiq olomowewe</t>
  </si>
  <si>
    <t>13.02.18</t>
  </si>
  <si>
    <t>Burgess Hill</t>
  </si>
  <si>
    <t>3-2</t>
  </si>
  <si>
    <t>17.02.18</t>
  </si>
  <si>
    <t>1-1</t>
  </si>
  <si>
    <t>9 1so</t>
  </si>
  <si>
    <t>dernell wynter</t>
  </si>
  <si>
    <t>Brad Wadkins</t>
  </si>
  <si>
    <t>matt johnson</t>
  </si>
  <si>
    <t>Matt Johnson</t>
  </si>
  <si>
    <t>junior mubiayi</t>
  </si>
  <si>
    <t>30.03.18</t>
  </si>
  <si>
    <t>Brightlingsea</t>
  </si>
  <si>
    <t>02.04.18</t>
  </si>
  <si>
    <t>Harrow Boro</t>
  </si>
  <si>
    <t>0-5</t>
  </si>
  <si>
    <t>21 1so</t>
  </si>
  <si>
    <t>07.04.18</t>
  </si>
  <si>
    <t>Billericay</t>
  </si>
  <si>
    <t>6 players</t>
  </si>
  <si>
    <t>14.04.18</t>
  </si>
  <si>
    <t>Tonbridge Angels</t>
  </si>
  <si>
    <t>21.04.18</t>
  </si>
  <si>
    <t>Worthing</t>
  </si>
  <si>
    <t>0-1</t>
  </si>
  <si>
    <t>Dan Rumens</t>
  </si>
  <si>
    <t>Enfield Town FC Roll Call – Season 2017-18 (as at 28th April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</si>
</sst>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49" fontId="0" fillId="2" borderId="0" xfId="0" applyNumberFormat="1" applyFill="1"/>
    <xf numFmtId="0" fontId="2" fillId="3" borderId="0" xfId="0" applyFont="1" applyFill="1" applyAlignment="1">
      <alignment horizontal="left"/>
    </xf>
    <xf numFmtId="0" fontId="0" fillId="3" borderId="0" xfId="0" applyFill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2" fillId="2" borderId="0" xfId="0" applyFont="1" applyFill="1" applyAlignment="1"/>
    <xf numFmtId="172" fontId="0" fillId="2" borderId="0" xfId="0" applyNumberFormat="1" applyFill="1" applyAlignment="1"/>
    <xf numFmtId="172" fontId="0" fillId="2" borderId="0" xfId="0" applyNumberForma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172" fontId="0" fillId="4" borderId="0" xfId="0" applyNumberFormat="1" applyFill="1"/>
    <xf numFmtId="49" fontId="0" fillId="4" borderId="0" xfId="0" applyNumberFormat="1" applyFill="1"/>
    <xf numFmtId="0" fontId="0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172" fontId="0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Alignment="1">
      <alignment horizontal="left"/>
    </xf>
    <xf numFmtId="172" fontId="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/>
    <xf numFmtId="49" fontId="0" fillId="4" borderId="0" xfId="0" applyNumberFormat="1" applyFont="1" applyFill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4" borderId="0" xfId="0" applyFill="1"/>
    <xf numFmtId="17" fontId="0" fillId="2" borderId="0" xfId="0" applyNumberFormat="1" applyFill="1"/>
    <xf numFmtId="0" fontId="2" fillId="4" borderId="0" xfId="0" applyFont="1" applyFill="1"/>
    <xf numFmtId="0" fontId="3" fillId="4" borderId="0" xfId="0" applyFont="1" applyFill="1" applyAlignment="1">
      <alignment horizontal="right"/>
    </xf>
    <xf numFmtId="0" fontId="0" fillId="0" borderId="0" xfId="0" applyFont="1" applyFill="1" applyAlignment="1"/>
    <xf numFmtId="172" fontId="0" fillId="0" borderId="0" xfId="0" applyNumberFormat="1" applyFont="1" applyFill="1"/>
    <xf numFmtId="0" fontId="0" fillId="4" borderId="0" xfId="0" applyFont="1" applyFill="1"/>
    <xf numFmtId="0" fontId="0" fillId="4" borderId="0" xfId="0" applyFill="1" applyAlignment="1">
      <alignment horizontal="right"/>
    </xf>
    <xf numFmtId="0" fontId="0" fillId="2" borderId="0" xfId="0" applyFont="1" applyFill="1"/>
    <xf numFmtId="49" fontId="0" fillId="2" borderId="0" xfId="0" applyNumberFormat="1" applyFont="1" applyFill="1"/>
    <xf numFmtId="172" fontId="2" fillId="4" borderId="0" xfId="0" applyNumberFormat="1" applyFont="1" applyFill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49" fontId="0" fillId="0" borderId="0" xfId="0" applyNumberFormat="1" applyFill="1"/>
    <xf numFmtId="172" fontId="0" fillId="0" borderId="0" xfId="0" applyNumberFormat="1" applyFill="1" applyAlignment="1">
      <alignment horizontal="left"/>
    </xf>
    <xf numFmtId="172" fontId="2" fillId="4" borderId="0" xfId="0" applyNumberFormat="1" applyFont="1" applyFill="1" applyAlignment="1">
      <alignment horizontal="left"/>
    </xf>
    <xf numFmtId="172" fontId="0" fillId="4" borderId="0" xfId="0" applyNumberFormat="1" applyFont="1" applyFill="1" applyAlignment="1">
      <alignment horizontal="left"/>
    </xf>
    <xf numFmtId="0" fontId="0" fillId="0" borderId="0" xfId="0" applyFont="1"/>
    <xf numFmtId="49" fontId="0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0" borderId="0" xfId="0" applyFont="1"/>
    <xf numFmtId="49" fontId="0" fillId="4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2"/>
  <sheetViews>
    <sheetView tabSelected="1" workbookViewId="0">
      <selection sqref="A1:I1"/>
    </sheetView>
  </sheetViews>
  <sheetFormatPr defaultColWidth="11.54296875" defaultRowHeight="12.5" x14ac:dyDescent="0.25"/>
  <cols>
    <col min="1" max="1" width="25.26953125" style="1" customWidth="1"/>
    <col min="2" max="4" width="11.54296875" style="2"/>
    <col min="5" max="5" width="14.1796875" style="2" bestFit="1" customWidth="1"/>
    <col min="6" max="11" width="11.54296875" style="2"/>
  </cols>
  <sheetData>
    <row r="1" spans="1:9" ht="14" x14ac:dyDescent="0.25">
      <c r="A1" s="59" t="s">
        <v>443</v>
      </c>
      <c r="B1" s="59"/>
      <c r="C1" s="59"/>
      <c r="D1" s="59"/>
      <c r="E1" s="59"/>
      <c r="F1" s="59"/>
      <c r="G1" s="59"/>
      <c r="H1" s="59"/>
      <c r="I1" s="59"/>
    </row>
    <row r="2" spans="1:9" ht="13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4" spans="1:9" x14ac:dyDescent="0.25">
      <c r="B4" s="61" t="s">
        <v>1</v>
      </c>
      <c r="C4" s="61"/>
      <c r="D4" s="61"/>
      <c r="E4" s="61"/>
      <c r="F4" s="61" t="s">
        <v>2</v>
      </c>
      <c r="G4" s="61"/>
      <c r="H4" s="61"/>
      <c r="I4" s="61"/>
    </row>
    <row r="5" spans="1:9" x14ac:dyDescent="0.25">
      <c r="B5" s="3" t="s">
        <v>324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 x14ac:dyDescent="0.25">
      <c r="A6" s="1" t="s">
        <v>325</v>
      </c>
      <c r="B6" s="3"/>
      <c r="C6" s="3"/>
      <c r="D6" s="3"/>
      <c r="E6" s="3"/>
      <c r="F6" s="3"/>
      <c r="G6" s="3"/>
      <c r="H6" s="3"/>
      <c r="I6" s="3"/>
    </row>
    <row r="7" spans="1:9" ht="13" x14ac:dyDescent="0.3">
      <c r="A7" s="4" t="s">
        <v>339</v>
      </c>
      <c r="B7" s="2">
        <v>8</v>
      </c>
      <c r="C7" s="2">
        <v>3</v>
      </c>
      <c r="D7" s="2">
        <f t="shared" ref="D7:D43" si="0">SUM(B7:C7)</f>
        <v>11</v>
      </c>
      <c r="E7" s="2">
        <f>SUM(D7)</f>
        <v>11</v>
      </c>
      <c r="F7" s="2">
        <v>1</v>
      </c>
      <c r="G7" s="2" t="s">
        <v>11</v>
      </c>
      <c r="H7" s="2">
        <f>SUM(F7:G7)</f>
        <v>1</v>
      </c>
      <c r="I7" s="2">
        <f>H7</f>
        <v>1</v>
      </c>
    </row>
    <row r="8" spans="1:9" ht="13" x14ac:dyDescent="0.3">
      <c r="A8" s="4" t="s">
        <v>390</v>
      </c>
      <c r="B8" s="2">
        <v>4</v>
      </c>
      <c r="C8" s="2">
        <v>1</v>
      </c>
      <c r="D8" s="2">
        <f t="shared" si="0"/>
        <v>5</v>
      </c>
      <c r="E8" s="2">
        <f>SUM(D8)</f>
        <v>5</v>
      </c>
      <c r="F8" s="2">
        <v>1</v>
      </c>
      <c r="G8" s="2" t="s">
        <v>11</v>
      </c>
      <c r="H8" s="2">
        <f>SUM(F8:G8)</f>
        <v>1</v>
      </c>
      <c r="I8" s="2">
        <f>H8</f>
        <v>1</v>
      </c>
    </row>
    <row r="9" spans="1:9" ht="13" x14ac:dyDescent="0.3">
      <c r="A9" s="4" t="s">
        <v>358</v>
      </c>
      <c r="B9" s="2">
        <v>3</v>
      </c>
      <c r="C9" s="2">
        <v>3</v>
      </c>
      <c r="D9" s="2">
        <f t="shared" si="0"/>
        <v>6</v>
      </c>
      <c r="E9" s="2">
        <f>SUM(D9)</f>
        <v>6</v>
      </c>
      <c r="G9" s="2">
        <v>1</v>
      </c>
      <c r="H9" s="2">
        <f>SUM(F9:G9)</f>
        <v>1</v>
      </c>
      <c r="I9" s="2">
        <f>H9</f>
        <v>1</v>
      </c>
    </row>
    <row r="10" spans="1:9" ht="13" x14ac:dyDescent="0.3">
      <c r="A10" s="4" t="s">
        <v>403</v>
      </c>
      <c r="B10" s="2">
        <v>15</v>
      </c>
      <c r="C10" s="2">
        <v>1</v>
      </c>
      <c r="D10" s="2">
        <f t="shared" si="0"/>
        <v>16</v>
      </c>
      <c r="E10" s="2">
        <f>D10+82</f>
        <v>98</v>
      </c>
      <c r="I10" s="2">
        <f>H10+10</f>
        <v>10</v>
      </c>
    </row>
    <row r="11" spans="1:9" ht="13" x14ac:dyDescent="0.3">
      <c r="A11" s="4" t="s">
        <v>346</v>
      </c>
      <c r="B11" s="2">
        <v>42</v>
      </c>
      <c r="C11" s="2">
        <v>9</v>
      </c>
      <c r="D11" s="2">
        <f t="shared" si="0"/>
        <v>51</v>
      </c>
      <c r="E11" s="2">
        <f>SUM(D11)</f>
        <v>51</v>
      </c>
      <c r="F11" s="2">
        <v>5</v>
      </c>
      <c r="G11" s="2">
        <v>1</v>
      </c>
      <c r="H11" s="2">
        <f>SUM(F11:G11)</f>
        <v>6</v>
      </c>
      <c r="I11" s="2">
        <f>H11</f>
        <v>6</v>
      </c>
    </row>
    <row r="12" spans="1:9" ht="13" x14ac:dyDescent="0.3">
      <c r="A12" s="4" t="s">
        <v>351</v>
      </c>
      <c r="B12" s="2">
        <v>44</v>
      </c>
      <c r="C12" s="2">
        <v>10</v>
      </c>
      <c r="D12" s="2">
        <f t="shared" si="0"/>
        <v>54</v>
      </c>
      <c r="E12" s="2">
        <f>SUM(D12)</f>
        <v>54</v>
      </c>
      <c r="F12" s="2">
        <v>8</v>
      </c>
      <c r="G12" s="2">
        <v>3</v>
      </c>
      <c r="H12" s="2">
        <f>SUM(F12:G12)</f>
        <v>11</v>
      </c>
      <c r="I12" s="2">
        <f>H12</f>
        <v>11</v>
      </c>
    </row>
    <row r="13" spans="1:9" ht="13" x14ac:dyDescent="0.3">
      <c r="A13" s="4" t="s">
        <v>396</v>
      </c>
      <c r="B13" s="2">
        <v>6</v>
      </c>
      <c r="C13" s="2">
        <v>0</v>
      </c>
      <c r="D13" s="2">
        <f t="shared" si="0"/>
        <v>6</v>
      </c>
      <c r="E13" s="2">
        <f>SUM(D13)</f>
        <v>6</v>
      </c>
    </row>
    <row r="14" spans="1:9" ht="13" x14ac:dyDescent="0.3">
      <c r="A14" s="4" t="s">
        <v>409</v>
      </c>
      <c r="B14" s="2">
        <v>15</v>
      </c>
      <c r="C14" s="2">
        <v>1</v>
      </c>
      <c r="D14" s="2">
        <f t="shared" si="0"/>
        <v>16</v>
      </c>
      <c r="E14" s="2">
        <f>D14+266</f>
        <v>282</v>
      </c>
      <c r="F14" s="2">
        <v>2</v>
      </c>
      <c r="G14" s="2" t="s">
        <v>11</v>
      </c>
      <c r="H14" s="2">
        <f>SUM(F14:G14)</f>
        <v>2</v>
      </c>
      <c r="I14" s="2">
        <f>H14+32</f>
        <v>34</v>
      </c>
    </row>
    <row r="15" spans="1:9" ht="13" x14ac:dyDescent="0.3">
      <c r="A15" s="4" t="s">
        <v>350</v>
      </c>
      <c r="B15" s="2">
        <v>3</v>
      </c>
      <c r="C15" s="2">
        <v>0</v>
      </c>
      <c r="D15" s="2">
        <f t="shared" si="0"/>
        <v>3</v>
      </c>
      <c r="E15" s="2">
        <f>SUM(D15)</f>
        <v>3</v>
      </c>
    </row>
    <row r="16" spans="1:9" ht="13" x14ac:dyDescent="0.3">
      <c r="A16" s="4" t="s">
        <v>377</v>
      </c>
      <c r="B16" s="2">
        <v>30</v>
      </c>
      <c r="C16" s="2">
        <v>9</v>
      </c>
      <c r="D16" s="2">
        <f t="shared" si="0"/>
        <v>39</v>
      </c>
      <c r="E16" s="2">
        <f>SUM(D16)</f>
        <v>39</v>
      </c>
      <c r="F16" s="2">
        <v>4</v>
      </c>
      <c r="G16" s="2">
        <v>3</v>
      </c>
      <c r="H16" s="2">
        <f>SUM(F16:G16)</f>
        <v>7</v>
      </c>
      <c r="I16" s="2">
        <f>H16</f>
        <v>7</v>
      </c>
    </row>
    <row r="17" spans="1:9" ht="13" x14ac:dyDescent="0.3">
      <c r="A17" s="4" t="s">
        <v>345</v>
      </c>
      <c r="B17" s="2">
        <v>6</v>
      </c>
      <c r="C17" s="2">
        <v>4</v>
      </c>
      <c r="D17" s="2">
        <f t="shared" si="0"/>
        <v>10</v>
      </c>
      <c r="E17" s="2">
        <f>SUM(D17)</f>
        <v>10</v>
      </c>
      <c r="F17" s="2">
        <v>3</v>
      </c>
      <c r="H17" s="2">
        <f>SUM(F17:G17)</f>
        <v>3</v>
      </c>
      <c r="I17" s="2">
        <f>H17</f>
        <v>3</v>
      </c>
    </row>
    <row r="18" spans="1:9" ht="13" x14ac:dyDescent="0.3">
      <c r="A18" s="4" t="s">
        <v>379</v>
      </c>
      <c r="B18" s="2">
        <v>12</v>
      </c>
      <c r="C18" s="2">
        <v>4</v>
      </c>
      <c r="D18" s="2">
        <f t="shared" si="0"/>
        <v>16</v>
      </c>
      <c r="E18" s="2">
        <f>SUM(D18)</f>
        <v>16</v>
      </c>
      <c r="F18" s="2">
        <v>1</v>
      </c>
      <c r="H18" s="2">
        <f>SUM(F18:G18)</f>
        <v>1</v>
      </c>
      <c r="I18" s="2">
        <f>H18</f>
        <v>1</v>
      </c>
    </row>
    <row r="19" spans="1:9" ht="13" x14ac:dyDescent="0.3">
      <c r="A19" s="4" t="s">
        <v>395</v>
      </c>
      <c r="B19" s="2">
        <v>20</v>
      </c>
      <c r="C19" s="2">
        <v>2</v>
      </c>
      <c r="D19" s="2">
        <f t="shared" si="0"/>
        <v>22</v>
      </c>
      <c r="E19" s="2">
        <f>SUM(D19+252)</f>
        <v>274</v>
      </c>
      <c r="F19" s="2">
        <v>5</v>
      </c>
      <c r="H19" s="2">
        <f>SUM(F19:G19)</f>
        <v>5</v>
      </c>
      <c r="I19" s="2">
        <f>H19+108</f>
        <v>113</v>
      </c>
    </row>
    <row r="20" spans="1:9" ht="13" x14ac:dyDescent="0.3">
      <c r="A20" s="4" t="s">
        <v>425</v>
      </c>
      <c r="B20" s="2">
        <v>9</v>
      </c>
      <c r="C20" s="2">
        <v>0</v>
      </c>
      <c r="D20" s="2">
        <f>SUM(B20:C20)</f>
        <v>9</v>
      </c>
      <c r="E20" s="2">
        <f>SUM(D20)</f>
        <v>9</v>
      </c>
    </row>
    <row r="21" spans="1:9" ht="13" x14ac:dyDescent="0.3">
      <c r="A21" s="4" t="s">
        <v>397</v>
      </c>
      <c r="B21" s="2">
        <v>9</v>
      </c>
      <c r="C21" s="2">
        <v>0</v>
      </c>
      <c r="D21" s="2">
        <f t="shared" si="0"/>
        <v>9</v>
      </c>
      <c r="E21" s="2">
        <f>SUM(D21+310)</f>
        <v>319</v>
      </c>
      <c r="I21" s="2">
        <f>H21+33</f>
        <v>33</v>
      </c>
    </row>
    <row r="22" spans="1:9" ht="13" x14ac:dyDescent="0.3">
      <c r="A22" s="4" t="s">
        <v>341</v>
      </c>
      <c r="B22" s="2">
        <v>24</v>
      </c>
      <c r="C22" s="2">
        <v>8</v>
      </c>
      <c r="D22" s="2">
        <f t="shared" si="0"/>
        <v>32</v>
      </c>
      <c r="E22" s="2">
        <f t="shared" ref="E22:E30" si="1">SUM(D22)</f>
        <v>32</v>
      </c>
    </row>
    <row r="23" spans="1:9" ht="13" x14ac:dyDescent="0.3">
      <c r="A23" s="4" t="s">
        <v>344</v>
      </c>
      <c r="B23" s="2">
        <v>26</v>
      </c>
      <c r="C23" s="2">
        <v>10</v>
      </c>
      <c r="D23" s="2">
        <f t="shared" si="0"/>
        <v>36</v>
      </c>
      <c r="E23" s="2">
        <f t="shared" si="1"/>
        <v>36</v>
      </c>
      <c r="F23" s="2">
        <v>4</v>
      </c>
      <c r="G23" s="2" t="s">
        <v>11</v>
      </c>
      <c r="H23" s="2">
        <f>SUM(F23:G23)</f>
        <v>4</v>
      </c>
      <c r="I23" s="2">
        <f>H23</f>
        <v>4</v>
      </c>
    </row>
    <row r="24" spans="1:9" ht="13" x14ac:dyDescent="0.3">
      <c r="A24" s="4" t="s">
        <v>378</v>
      </c>
      <c r="B24" s="2">
        <v>25</v>
      </c>
      <c r="C24" s="2">
        <v>7</v>
      </c>
      <c r="D24" s="2">
        <f t="shared" si="0"/>
        <v>32</v>
      </c>
      <c r="E24" s="2">
        <f t="shared" si="1"/>
        <v>32</v>
      </c>
      <c r="G24" s="2" t="s">
        <v>11</v>
      </c>
      <c r="H24" s="2" t="s">
        <v>11</v>
      </c>
      <c r="I24" s="2" t="str">
        <f>H24</f>
        <v xml:space="preserve"> </v>
      </c>
    </row>
    <row r="25" spans="1:9" ht="13" x14ac:dyDescent="0.3">
      <c r="A25" s="4" t="s">
        <v>404</v>
      </c>
      <c r="B25" s="2">
        <v>18</v>
      </c>
      <c r="C25" s="2">
        <v>1</v>
      </c>
      <c r="D25" s="2">
        <f t="shared" si="0"/>
        <v>19</v>
      </c>
      <c r="E25" s="2">
        <f t="shared" si="1"/>
        <v>19</v>
      </c>
      <c r="F25" s="2">
        <v>1</v>
      </c>
      <c r="H25" s="2">
        <f>SUM(F25:G25)</f>
        <v>1</v>
      </c>
      <c r="I25" s="2">
        <f>H25</f>
        <v>1</v>
      </c>
    </row>
    <row r="26" spans="1:9" ht="13" x14ac:dyDescent="0.3">
      <c r="A26" s="4" t="s">
        <v>372</v>
      </c>
      <c r="B26" s="2">
        <v>6</v>
      </c>
      <c r="C26" s="2">
        <v>7</v>
      </c>
      <c r="D26" s="2">
        <f t="shared" si="0"/>
        <v>13</v>
      </c>
      <c r="E26" s="2">
        <f t="shared" si="1"/>
        <v>13</v>
      </c>
      <c r="G26" s="2">
        <v>2</v>
      </c>
      <c r="H26" s="2">
        <f>SUM(F26:G26)</f>
        <v>2</v>
      </c>
      <c r="I26" s="2">
        <f>H26</f>
        <v>2</v>
      </c>
    </row>
    <row r="27" spans="1:9" ht="13" x14ac:dyDescent="0.3">
      <c r="A27" s="4" t="s">
        <v>427</v>
      </c>
      <c r="B27" s="2">
        <v>3</v>
      </c>
      <c r="C27" s="2">
        <v>0</v>
      </c>
      <c r="D27" s="2">
        <f>SUM(B27:C27)</f>
        <v>3</v>
      </c>
      <c r="E27" s="2">
        <f>SUM(D27)</f>
        <v>3</v>
      </c>
      <c r="F27" s="2">
        <v>1</v>
      </c>
      <c r="G27" s="2" t="s">
        <v>11</v>
      </c>
      <c r="H27" s="2">
        <f>SUM(F27:G27)</f>
        <v>1</v>
      </c>
      <c r="I27" s="2">
        <f>H27</f>
        <v>1</v>
      </c>
    </row>
    <row r="28" spans="1:9" ht="13" x14ac:dyDescent="0.3">
      <c r="A28" s="4" t="s">
        <v>399</v>
      </c>
      <c r="B28" s="2">
        <v>1</v>
      </c>
      <c r="C28" s="2">
        <v>1</v>
      </c>
      <c r="D28" s="2">
        <f t="shared" si="0"/>
        <v>2</v>
      </c>
      <c r="E28" s="2">
        <f t="shared" si="1"/>
        <v>2</v>
      </c>
    </row>
    <row r="29" spans="1:9" ht="13" x14ac:dyDescent="0.3">
      <c r="A29" s="4" t="s">
        <v>362</v>
      </c>
      <c r="B29" s="2">
        <v>26</v>
      </c>
      <c r="C29" s="2">
        <v>8</v>
      </c>
      <c r="D29" s="2">
        <f t="shared" si="0"/>
        <v>34</v>
      </c>
      <c r="E29" s="2">
        <f t="shared" si="1"/>
        <v>34</v>
      </c>
      <c r="F29" s="2">
        <v>1</v>
      </c>
      <c r="G29" s="2">
        <v>1</v>
      </c>
      <c r="H29" s="2">
        <f>SUM(F29:G29)</f>
        <v>2</v>
      </c>
      <c r="I29" s="2">
        <f>H29</f>
        <v>2</v>
      </c>
    </row>
    <row r="30" spans="1:9" ht="13" x14ac:dyDescent="0.3">
      <c r="A30" s="4" t="s">
        <v>416</v>
      </c>
      <c r="B30" s="2">
        <v>4</v>
      </c>
      <c r="C30" s="2">
        <v>0</v>
      </c>
      <c r="D30" s="2">
        <f>SUM(B30:C30)</f>
        <v>4</v>
      </c>
      <c r="E30" s="2">
        <f t="shared" si="1"/>
        <v>4</v>
      </c>
      <c r="F30" s="2">
        <v>1</v>
      </c>
      <c r="G30" s="2" t="s">
        <v>11</v>
      </c>
      <c r="H30" s="2">
        <f>SUM(F30:G30)</f>
        <v>1</v>
      </c>
      <c r="I30" s="2">
        <f>H30</f>
        <v>1</v>
      </c>
    </row>
    <row r="31" spans="1:9" ht="13" x14ac:dyDescent="0.3">
      <c r="A31" s="4" t="s">
        <v>355</v>
      </c>
      <c r="B31" s="2">
        <v>41</v>
      </c>
      <c r="C31" s="2">
        <v>11</v>
      </c>
      <c r="D31" s="2">
        <f t="shared" si="0"/>
        <v>52</v>
      </c>
      <c r="E31" s="2">
        <f>SUM(D31+96)</f>
        <v>148</v>
      </c>
      <c r="F31" s="2">
        <v>1</v>
      </c>
      <c r="G31" s="2">
        <v>1</v>
      </c>
      <c r="H31" s="2">
        <f>SUM(F31:G31)</f>
        <v>2</v>
      </c>
      <c r="I31" s="2">
        <f>H31+3</f>
        <v>5</v>
      </c>
    </row>
    <row r="32" spans="1:9" ht="13" x14ac:dyDescent="0.3">
      <c r="A32" s="4" t="s">
        <v>356</v>
      </c>
      <c r="B32" s="2">
        <v>18</v>
      </c>
      <c r="C32" s="2">
        <v>8</v>
      </c>
      <c r="D32" s="2">
        <f t="shared" si="0"/>
        <v>26</v>
      </c>
      <c r="E32" s="2">
        <f t="shared" ref="E32:E39" si="2">SUM(D32)</f>
        <v>26</v>
      </c>
      <c r="F32" s="2">
        <v>2</v>
      </c>
      <c r="G32" s="2">
        <v>2</v>
      </c>
      <c r="H32" s="2">
        <f>SUM(F32:G32)</f>
        <v>4</v>
      </c>
      <c r="I32" s="2">
        <f>H32</f>
        <v>4</v>
      </c>
    </row>
    <row r="33" spans="1:9" ht="13" x14ac:dyDescent="0.3">
      <c r="A33" s="4" t="s">
        <v>359</v>
      </c>
      <c r="B33" s="2">
        <v>1</v>
      </c>
      <c r="C33" s="2">
        <v>1</v>
      </c>
      <c r="D33" s="2">
        <f t="shared" si="0"/>
        <v>2</v>
      </c>
      <c r="E33" s="2">
        <f t="shared" si="2"/>
        <v>2</v>
      </c>
    </row>
    <row r="34" spans="1:9" ht="13" x14ac:dyDescent="0.3">
      <c r="A34" s="4" t="s">
        <v>373</v>
      </c>
      <c r="B34" s="2">
        <v>1</v>
      </c>
      <c r="C34" s="2">
        <v>0</v>
      </c>
      <c r="D34" s="2">
        <f t="shared" si="0"/>
        <v>1</v>
      </c>
      <c r="E34" s="2">
        <f t="shared" si="2"/>
        <v>1</v>
      </c>
    </row>
    <row r="35" spans="1:9" ht="13" x14ac:dyDescent="0.3">
      <c r="A35" s="4" t="s">
        <v>348</v>
      </c>
      <c r="B35" s="2">
        <v>13</v>
      </c>
      <c r="C35" s="2">
        <v>7</v>
      </c>
      <c r="D35" s="2">
        <f t="shared" si="0"/>
        <v>20</v>
      </c>
      <c r="E35" s="2">
        <f t="shared" si="2"/>
        <v>20</v>
      </c>
      <c r="F35" s="2">
        <v>3</v>
      </c>
      <c r="G35" s="2">
        <v>1</v>
      </c>
      <c r="H35" s="2">
        <f>SUM(F35:G35)</f>
        <v>4</v>
      </c>
      <c r="I35" s="2">
        <f>SUM(H35)</f>
        <v>4</v>
      </c>
    </row>
    <row r="36" spans="1:9" ht="13" x14ac:dyDescent="0.3">
      <c r="A36" s="4" t="s">
        <v>343</v>
      </c>
      <c r="B36" s="2">
        <v>36</v>
      </c>
      <c r="C36" s="2">
        <v>11</v>
      </c>
      <c r="D36" s="2">
        <f t="shared" si="0"/>
        <v>47</v>
      </c>
      <c r="E36" s="2">
        <f t="shared" si="2"/>
        <v>47</v>
      </c>
      <c r="F36" s="2">
        <v>1</v>
      </c>
      <c r="G36" s="2">
        <v>1</v>
      </c>
      <c r="H36" s="2">
        <f>SUM(F36:G36)</f>
        <v>2</v>
      </c>
      <c r="I36" s="2">
        <f>H36</f>
        <v>2</v>
      </c>
    </row>
    <row r="37" spans="1:9" ht="13" x14ac:dyDescent="0.3">
      <c r="A37" s="4" t="s">
        <v>349</v>
      </c>
      <c r="B37" s="2">
        <v>38</v>
      </c>
      <c r="C37" s="2">
        <v>9</v>
      </c>
      <c r="D37" s="2">
        <f t="shared" si="0"/>
        <v>47</v>
      </c>
      <c r="E37" s="2">
        <f t="shared" si="2"/>
        <v>47</v>
      </c>
      <c r="F37" s="2">
        <v>9</v>
      </c>
      <c r="G37" s="2">
        <v>5</v>
      </c>
      <c r="H37" s="2">
        <f>SUM(F37:G37)</f>
        <v>14</v>
      </c>
      <c r="I37" s="2">
        <f>H37</f>
        <v>14</v>
      </c>
    </row>
    <row r="38" spans="1:9" ht="13" x14ac:dyDescent="0.3">
      <c r="A38" s="4" t="s">
        <v>342</v>
      </c>
      <c r="B38" s="2">
        <v>12</v>
      </c>
      <c r="C38" s="2">
        <v>1</v>
      </c>
      <c r="D38" s="2">
        <f t="shared" si="0"/>
        <v>13</v>
      </c>
      <c r="E38" s="2">
        <f t="shared" si="2"/>
        <v>13</v>
      </c>
    </row>
    <row r="39" spans="1:9" ht="13" x14ac:dyDescent="0.3">
      <c r="A39" s="4" t="s">
        <v>410</v>
      </c>
      <c r="B39" s="2">
        <v>12</v>
      </c>
      <c r="C39" s="2">
        <v>1</v>
      </c>
      <c r="D39" s="2">
        <f t="shared" si="0"/>
        <v>13</v>
      </c>
      <c r="E39" s="2">
        <f t="shared" si="2"/>
        <v>13</v>
      </c>
      <c r="F39" s="2">
        <v>3</v>
      </c>
      <c r="G39" s="2">
        <v>1</v>
      </c>
      <c r="H39" s="2">
        <f>SUM(F39:G39)</f>
        <v>4</v>
      </c>
      <c r="I39" s="2">
        <f>H39</f>
        <v>4</v>
      </c>
    </row>
    <row r="40" spans="1:9" ht="13" x14ac:dyDescent="0.3">
      <c r="A40" s="4" t="s">
        <v>366</v>
      </c>
      <c r="B40" s="2">
        <v>9</v>
      </c>
      <c r="C40" s="2">
        <v>8</v>
      </c>
      <c r="D40" s="2">
        <f t="shared" si="0"/>
        <v>17</v>
      </c>
      <c r="E40" s="2">
        <f>SUM(D40+4)</f>
        <v>21</v>
      </c>
      <c r="F40" s="2">
        <v>1</v>
      </c>
      <c r="G40" s="2">
        <v>1</v>
      </c>
      <c r="H40" s="2">
        <f>SUM(F40:G40)</f>
        <v>2</v>
      </c>
      <c r="I40" s="2">
        <f>H40</f>
        <v>2</v>
      </c>
    </row>
    <row r="41" spans="1:9" ht="13" x14ac:dyDescent="0.3">
      <c r="A41" s="4" t="s">
        <v>340</v>
      </c>
      <c r="B41" s="2">
        <v>45</v>
      </c>
      <c r="C41" s="2">
        <v>11</v>
      </c>
      <c r="D41" s="2">
        <f t="shared" si="0"/>
        <v>56</v>
      </c>
      <c r="E41" s="2">
        <f>SUM(D41)</f>
        <v>56</v>
      </c>
    </row>
    <row r="42" spans="1:9" ht="13" x14ac:dyDescent="0.3">
      <c r="A42" s="4" t="s">
        <v>423</v>
      </c>
      <c r="B42" s="2">
        <v>10</v>
      </c>
      <c r="C42" s="2">
        <v>0</v>
      </c>
      <c r="D42" s="2">
        <f>SUM(B42:C42)</f>
        <v>10</v>
      </c>
      <c r="E42" s="2">
        <f>SUM(D42+86)</f>
        <v>96</v>
      </c>
      <c r="F42" s="2">
        <v>3</v>
      </c>
      <c r="G42" s="2" t="s">
        <v>11</v>
      </c>
      <c r="H42" s="2">
        <f>SUM(F42:G42)</f>
        <v>3</v>
      </c>
      <c r="I42" s="2">
        <f>H42+22</f>
        <v>25</v>
      </c>
    </row>
    <row r="43" spans="1:9" ht="13" x14ac:dyDescent="0.3">
      <c r="A43" s="4" t="s">
        <v>347</v>
      </c>
      <c r="B43" s="2">
        <v>38</v>
      </c>
      <c r="C43" s="2">
        <v>10</v>
      </c>
      <c r="D43" s="2">
        <f t="shared" si="0"/>
        <v>48</v>
      </c>
      <c r="E43" s="2">
        <f>SUM(D43)</f>
        <v>48</v>
      </c>
      <c r="F43" s="2">
        <v>7</v>
      </c>
      <c r="H43" s="2">
        <f>SUM(F43:G43)</f>
        <v>7</v>
      </c>
      <c r="I43" s="2">
        <f>H43</f>
        <v>7</v>
      </c>
    </row>
    <row r="44" spans="1:9" ht="13" x14ac:dyDescent="0.3">
      <c r="A44" s="4"/>
      <c r="C44" s="2" t="s">
        <v>11</v>
      </c>
    </row>
    <row r="45" spans="1:9" ht="13" x14ac:dyDescent="0.3">
      <c r="A45" s="4" t="s">
        <v>8</v>
      </c>
      <c r="B45" s="2" t="s">
        <v>9</v>
      </c>
      <c r="F45" s="2">
        <v>3</v>
      </c>
      <c r="G45" s="2">
        <v>0</v>
      </c>
      <c r="H45" s="2">
        <f>SUM(F45:G45)</f>
        <v>3</v>
      </c>
    </row>
    <row r="46" spans="1:9" ht="13" x14ac:dyDescent="0.3">
      <c r="A46" s="4" t="s">
        <v>10</v>
      </c>
      <c r="B46" s="2" t="s">
        <v>11</v>
      </c>
      <c r="C46" s="2" t="s">
        <v>11</v>
      </c>
      <c r="F46" s="2">
        <v>1</v>
      </c>
      <c r="G46" s="2">
        <v>0</v>
      </c>
      <c r="H46" s="2">
        <f>SUM(F46:G46)</f>
        <v>1</v>
      </c>
    </row>
    <row r="47" spans="1:9" ht="13" x14ac:dyDescent="0.3">
      <c r="A47" s="4" t="s">
        <v>11</v>
      </c>
    </row>
    <row r="48" spans="1:9" ht="13" x14ac:dyDescent="0.3">
      <c r="A48" s="4" t="s">
        <v>12</v>
      </c>
      <c r="B48" s="2">
        <v>46</v>
      </c>
      <c r="C48" s="2">
        <v>12</v>
      </c>
      <c r="D48" s="2">
        <f>SUM(B48:C48)</f>
        <v>58</v>
      </c>
      <c r="F48" s="2">
        <v>72</v>
      </c>
      <c r="G48" s="2">
        <v>24</v>
      </c>
      <c r="H48" s="2">
        <f>SUM(F48:G48)</f>
        <v>96</v>
      </c>
    </row>
    <row r="49" spans="1:9" ht="13" x14ac:dyDescent="0.3">
      <c r="A49" s="4"/>
    </row>
    <row r="50" spans="1:9" x14ac:dyDescent="0.25">
      <c r="A50" s="1" t="s">
        <v>13</v>
      </c>
      <c r="C50" s="5">
        <v>407</v>
      </c>
      <c r="I50" s="6"/>
    </row>
    <row r="51" spans="1:9" x14ac:dyDescent="0.25">
      <c r="A51" s="1" t="s">
        <v>14</v>
      </c>
      <c r="C51" s="5">
        <v>37</v>
      </c>
      <c r="I51" s="6"/>
    </row>
    <row r="52" spans="1:9" x14ac:dyDescent="0.25">
      <c r="A52" s="1" t="s">
        <v>15</v>
      </c>
      <c r="C52" s="5">
        <v>34</v>
      </c>
      <c r="I52" s="6"/>
    </row>
    <row r="53" spans="1:9" x14ac:dyDescent="0.25">
      <c r="I53" s="6"/>
    </row>
    <row r="54" spans="1:9" x14ac:dyDescent="0.25">
      <c r="I54" s="6"/>
    </row>
    <row r="55" spans="1:9" ht="13" x14ac:dyDescent="0.3">
      <c r="A55" s="7" t="s">
        <v>16</v>
      </c>
      <c r="B55" s="8"/>
      <c r="C55" s="8"/>
      <c r="D55" s="8"/>
      <c r="E55" s="8"/>
      <c r="F55" s="8"/>
      <c r="G55" s="8"/>
      <c r="H55" s="8"/>
      <c r="I55" s="9"/>
    </row>
    <row r="56" spans="1:9" x14ac:dyDescent="0.25">
      <c r="A56" s="10"/>
      <c r="B56" s="11" t="s">
        <v>17</v>
      </c>
      <c r="C56" s="11" t="s">
        <v>18</v>
      </c>
      <c r="D56" s="8"/>
      <c r="E56" s="8"/>
      <c r="F56" s="8"/>
      <c r="G56" s="8"/>
      <c r="H56" s="8"/>
      <c r="I56" s="9"/>
    </row>
    <row r="57" spans="1:9" ht="13" x14ac:dyDescent="0.3">
      <c r="A57" s="12" t="s">
        <v>19</v>
      </c>
      <c r="B57" s="13" t="s">
        <v>20</v>
      </c>
      <c r="C57" s="11" t="s">
        <v>21</v>
      </c>
      <c r="D57" s="11"/>
      <c r="E57" s="11"/>
      <c r="F57" s="11"/>
      <c r="G57" s="11"/>
      <c r="H57" s="11"/>
      <c r="I57" s="14"/>
    </row>
    <row r="58" spans="1:9" ht="13" x14ac:dyDescent="0.3">
      <c r="A58" s="10"/>
      <c r="B58" s="13" t="s">
        <v>22</v>
      </c>
      <c r="C58" s="11" t="s">
        <v>11</v>
      </c>
      <c r="D58" s="11"/>
      <c r="E58" s="11"/>
      <c r="F58" s="11"/>
      <c r="G58" s="11"/>
      <c r="H58" s="11"/>
      <c r="I58" s="14"/>
    </row>
    <row r="59" spans="1:9" ht="13" x14ac:dyDescent="0.3">
      <c r="A59" s="12" t="s">
        <v>23</v>
      </c>
      <c r="B59" s="13" t="s">
        <v>21</v>
      </c>
      <c r="C59" s="11" t="s">
        <v>11</v>
      </c>
      <c r="D59" s="11"/>
      <c r="E59" s="11"/>
      <c r="F59" s="11"/>
      <c r="G59" s="11"/>
      <c r="H59" s="11"/>
      <c r="I59" s="14"/>
    </row>
    <row r="60" spans="1:9" ht="13" x14ac:dyDescent="0.3">
      <c r="A60" s="10" t="s">
        <v>24</v>
      </c>
      <c r="B60" s="13" t="s">
        <v>21</v>
      </c>
      <c r="C60" s="11" t="s">
        <v>20</v>
      </c>
      <c r="D60" s="11"/>
      <c r="E60" s="11"/>
      <c r="F60" s="11"/>
      <c r="G60" s="11"/>
      <c r="H60" s="11"/>
      <c r="I60" s="14"/>
    </row>
    <row r="61" spans="1:9" ht="13" x14ac:dyDescent="0.3">
      <c r="A61" s="10"/>
      <c r="B61" s="13" t="s">
        <v>25</v>
      </c>
      <c r="C61" s="11" t="s">
        <v>11</v>
      </c>
      <c r="D61" s="11"/>
      <c r="E61" s="11"/>
      <c r="F61" s="11"/>
      <c r="G61" s="11"/>
      <c r="H61" s="11"/>
      <c r="I61" s="14"/>
    </row>
    <row r="62" spans="1:9" ht="13" x14ac:dyDescent="0.3">
      <c r="A62" s="10" t="s">
        <v>313</v>
      </c>
      <c r="B62" s="13"/>
      <c r="C62" s="11" t="s">
        <v>22</v>
      </c>
      <c r="D62" s="11"/>
      <c r="E62" s="11"/>
      <c r="F62" s="11"/>
      <c r="G62" s="11"/>
      <c r="H62" s="11"/>
      <c r="I62" s="14"/>
    </row>
    <row r="63" spans="1:9" ht="13" x14ac:dyDescent="0.3">
      <c r="A63" s="10"/>
      <c r="B63" s="13"/>
      <c r="C63" s="11" t="s">
        <v>314</v>
      </c>
      <c r="D63" s="11"/>
      <c r="E63" s="11"/>
      <c r="F63" s="11"/>
      <c r="G63" s="11"/>
      <c r="H63" s="11"/>
      <c r="I63" s="14"/>
    </row>
    <row r="64" spans="1:9" ht="13" x14ac:dyDescent="0.3">
      <c r="A64" s="10" t="s">
        <v>26</v>
      </c>
      <c r="B64" s="13" t="s">
        <v>27</v>
      </c>
      <c r="C64" s="11" t="s">
        <v>28</v>
      </c>
      <c r="D64" s="11"/>
      <c r="E64" s="11"/>
      <c r="F64" s="11"/>
      <c r="G64" s="11"/>
      <c r="H64" s="11"/>
      <c r="I64" s="14"/>
    </row>
    <row r="65" spans="1:11" ht="13" x14ac:dyDescent="0.3">
      <c r="A65" s="10"/>
      <c r="B65" s="13" t="s">
        <v>21</v>
      </c>
      <c r="C65" s="11" t="s">
        <v>27</v>
      </c>
      <c r="D65" s="11"/>
      <c r="E65" s="11"/>
      <c r="F65" s="11"/>
      <c r="G65" s="11"/>
      <c r="H65" s="11"/>
      <c r="I65" s="14"/>
    </row>
    <row r="66" spans="1:11" ht="13" x14ac:dyDescent="0.3">
      <c r="A66" s="10"/>
      <c r="B66" s="13"/>
      <c r="C66" s="11" t="s">
        <v>29</v>
      </c>
      <c r="D66" s="11"/>
      <c r="E66" s="11"/>
      <c r="F66" s="11"/>
      <c r="G66" s="11"/>
      <c r="H66" s="11"/>
      <c r="I66" s="14"/>
    </row>
    <row r="67" spans="1:11" ht="13" x14ac:dyDescent="0.3">
      <c r="A67" s="10" t="s">
        <v>30</v>
      </c>
      <c r="B67" s="13" t="s">
        <v>22</v>
      </c>
      <c r="C67" s="11"/>
      <c r="D67" s="11"/>
      <c r="E67" s="11"/>
      <c r="F67" s="11"/>
      <c r="G67" s="11"/>
      <c r="H67" s="11"/>
      <c r="I67" s="14"/>
    </row>
    <row r="68" spans="1:11" ht="13" x14ac:dyDescent="0.3">
      <c r="A68" s="10" t="s">
        <v>31</v>
      </c>
      <c r="B68" s="13" t="s">
        <v>29</v>
      </c>
      <c r="C68" s="11"/>
      <c r="D68" s="11"/>
      <c r="E68" s="11"/>
      <c r="F68" s="11"/>
      <c r="G68" s="11"/>
      <c r="H68" s="11"/>
      <c r="I68" s="14"/>
    </row>
    <row r="69" spans="1:11" ht="13" x14ac:dyDescent="0.3">
      <c r="A69" s="10" t="s">
        <v>32</v>
      </c>
      <c r="B69" s="13" t="s">
        <v>33</v>
      </c>
      <c r="C69" s="11"/>
      <c r="D69" s="11"/>
      <c r="E69" s="11"/>
      <c r="F69" s="11"/>
      <c r="G69" s="11"/>
      <c r="H69" s="11"/>
      <c r="I69" s="14"/>
    </row>
    <row r="70" spans="1:11" x14ac:dyDescent="0.25">
      <c r="B70" s="5"/>
      <c r="C70" s="5"/>
      <c r="D70" s="5"/>
      <c r="E70" s="5"/>
      <c r="F70" s="5"/>
      <c r="G70" s="5"/>
      <c r="H70" s="5"/>
      <c r="I70" s="15"/>
    </row>
    <row r="71" spans="1:11" x14ac:dyDescent="0.25">
      <c r="B71" s="5" t="s">
        <v>11</v>
      </c>
      <c r="C71" s="5" t="s">
        <v>34</v>
      </c>
      <c r="D71" s="5" t="s">
        <v>35</v>
      </c>
      <c r="E71" s="5" t="s">
        <v>36</v>
      </c>
      <c r="F71" s="5" t="s">
        <v>35</v>
      </c>
      <c r="G71" s="5" t="s">
        <v>37</v>
      </c>
      <c r="H71" s="5" t="s">
        <v>35</v>
      </c>
      <c r="I71" s="15"/>
    </row>
    <row r="72" spans="1:11" ht="13" x14ac:dyDescent="0.3">
      <c r="A72" s="4" t="s">
        <v>38</v>
      </c>
      <c r="B72" s="16">
        <v>912</v>
      </c>
      <c r="C72" s="16">
        <v>473</v>
      </c>
      <c r="D72" s="17">
        <f>C72/B72*100</f>
        <v>51.864035087719294</v>
      </c>
      <c r="E72" s="16">
        <v>154</v>
      </c>
      <c r="F72" s="17">
        <f>E72/B72*100</f>
        <v>16.885964912280702</v>
      </c>
      <c r="G72" s="16">
        <v>285</v>
      </c>
      <c r="H72" s="17">
        <f>G72/B72*100</f>
        <v>31.25</v>
      </c>
      <c r="I72" s="15"/>
    </row>
    <row r="73" spans="1:11" s="54" customFormat="1" ht="13" x14ac:dyDescent="0.3">
      <c r="A73" s="29" t="s">
        <v>39</v>
      </c>
      <c r="B73" s="16">
        <v>58</v>
      </c>
      <c r="C73" s="16">
        <v>20</v>
      </c>
      <c r="D73" s="17">
        <f>C73/B73*100</f>
        <v>34.482758620689658</v>
      </c>
      <c r="E73" s="16">
        <v>16</v>
      </c>
      <c r="F73" s="17">
        <f>E73/B73*100</f>
        <v>27.586206896551722</v>
      </c>
      <c r="G73" s="16">
        <v>22</v>
      </c>
      <c r="H73" s="17">
        <f>G73/B73*100</f>
        <v>37.931034482758619</v>
      </c>
      <c r="I73" s="55"/>
      <c r="J73" s="44"/>
      <c r="K73" s="44"/>
    </row>
    <row r="74" spans="1:11" s="54" customFormat="1" ht="13" x14ac:dyDescent="0.3">
      <c r="A74" s="29" t="s">
        <v>334</v>
      </c>
      <c r="B74" s="16">
        <v>54</v>
      </c>
      <c r="C74" s="16">
        <v>24</v>
      </c>
      <c r="D74" s="17">
        <f>C74/B74*100</f>
        <v>44.444444444444443</v>
      </c>
      <c r="E74" s="16">
        <v>13</v>
      </c>
      <c r="F74" s="17">
        <f>E74/B74*100</f>
        <v>24.074074074074073</v>
      </c>
      <c r="G74" s="16">
        <v>17</v>
      </c>
      <c r="H74" s="17">
        <f>G74/B74*100</f>
        <v>31.481481481481481</v>
      </c>
      <c r="I74" s="55"/>
      <c r="J74" s="44"/>
      <c r="K74" s="44"/>
    </row>
    <row r="75" spans="1:11" ht="13" x14ac:dyDescent="0.3">
      <c r="A75" s="29" t="s">
        <v>314</v>
      </c>
      <c r="B75" s="16">
        <v>64</v>
      </c>
      <c r="C75" s="16">
        <v>35</v>
      </c>
      <c r="D75" s="17">
        <f>C75/B75*100</f>
        <v>54.6875</v>
      </c>
      <c r="E75" s="16">
        <v>10</v>
      </c>
      <c r="F75" s="17">
        <f>E75/B75*100</f>
        <v>15.625</v>
      </c>
      <c r="G75" s="16">
        <v>19</v>
      </c>
      <c r="H75" s="17">
        <f>G75/B75*100</f>
        <v>29.6875</v>
      </c>
      <c r="I75" s="15"/>
    </row>
    <row r="76" spans="1:11" ht="13" x14ac:dyDescent="0.3">
      <c r="A76" s="29" t="s">
        <v>297</v>
      </c>
      <c r="B76" s="16">
        <v>54</v>
      </c>
      <c r="C76" s="16">
        <v>28</v>
      </c>
      <c r="D76" s="17">
        <f>C76/B76*100</f>
        <v>51.851851851851848</v>
      </c>
      <c r="E76" s="16">
        <v>5</v>
      </c>
      <c r="F76" s="17">
        <f>E76/B76*100</f>
        <v>9.2592592592592595</v>
      </c>
      <c r="G76" s="16">
        <v>21</v>
      </c>
      <c r="H76" s="17">
        <f>G76/B76*100</f>
        <v>38.888888888888893</v>
      </c>
      <c r="I76" s="15"/>
    </row>
    <row r="77" spans="1:11" ht="13" x14ac:dyDescent="0.3">
      <c r="A77" s="1" t="s">
        <v>295</v>
      </c>
      <c r="B77" s="16">
        <v>53</v>
      </c>
      <c r="C77" s="16">
        <v>15</v>
      </c>
      <c r="D77" s="17">
        <v>28.3</v>
      </c>
      <c r="E77" s="16">
        <v>12</v>
      </c>
      <c r="F77" s="17">
        <v>22.6</v>
      </c>
      <c r="G77" s="16">
        <v>26</v>
      </c>
      <c r="H77" s="17">
        <v>49.1</v>
      </c>
      <c r="I77" s="15"/>
    </row>
    <row r="78" spans="1:11" ht="13" x14ac:dyDescent="0.3">
      <c r="A78" s="1" t="s">
        <v>269</v>
      </c>
      <c r="B78" s="16">
        <v>52</v>
      </c>
      <c r="C78" s="16">
        <v>18</v>
      </c>
      <c r="D78" s="17">
        <f t="shared" ref="D78:D94" si="3">C78/B78*100</f>
        <v>34.615384615384613</v>
      </c>
      <c r="E78" s="16">
        <v>5</v>
      </c>
      <c r="F78" s="17">
        <f t="shared" ref="F78:F94" si="4">E78/B78*100</f>
        <v>9.6153846153846168</v>
      </c>
      <c r="G78" s="16">
        <v>29</v>
      </c>
      <c r="H78" s="17">
        <f t="shared" ref="H78:H94" si="5">G78/B78*100</f>
        <v>55.769230769230774</v>
      </c>
      <c r="I78" s="15"/>
    </row>
    <row r="79" spans="1:11" ht="13" x14ac:dyDescent="0.3">
      <c r="A79" s="1" t="s">
        <v>40</v>
      </c>
      <c r="B79" s="16">
        <v>53</v>
      </c>
      <c r="C79" s="16">
        <v>33</v>
      </c>
      <c r="D79" s="17">
        <f t="shared" si="3"/>
        <v>62.264150943396224</v>
      </c>
      <c r="E79" s="16">
        <v>10</v>
      </c>
      <c r="F79" s="17">
        <f t="shared" si="4"/>
        <v>18.867924528301888</v>
      </c>
      <c r="G79" s="16">
        <v>11</v>
      </c>
      <c r="H79" s="17">
        <f t="shared" si="5"/>
        <v>20.754716981132077</v>
      </c>
      <c r="I79" s="15"/>
    </row>
    <row r="80" spans="1:11" ht="13" x14ac:dyDescent="0.3">
      <c r="A80" s="1" t="s">
        <v>41</v>
      </c>
      <c r="B80" s="16">
        <v>50</v>
      </c>
      <c r="C80" s="16">
        <v>26</v>
      </c>
      <c r="D80" s="17">
        <f t="shared" si="3"/>
        <v>52</v>
      </c>
      <c r="E80" s="16">
        <v>5</v>
      </c>
      <c r="F80" s="17">
        <f t="shared" si="4"/>
        <v>10</v>
      </c>
      <c r="G80" s="16">
        <v>19</v>
      </c>
      <c r="H80" s="17">
        <f t="shared" si="5"/>
        <v>38</v>
      </c>
      <c r="I80" s="6"/>
    </row>
    <row r="81" spans="1:9" ht="13" x14ac:dyDescent="0.3">
      <c r="A81" s="1" t="s">
        <v>29</v>
      </c>
      <c r="B81" s="16">
        <v>59</v>
      </c>
      <c r="C81" s="16">
        <v>34</v>
      </c>
      <c r="D81" s="17">
        <f t="shared" si="3"/>
        <v>57.627118644067799</v>
      </c>
      <c r="E81" s="16">
        <v>11</v>
      </c>
      <c r="F81" s="17">
        <f t="shared" si="4"/>
        <v>18.64406779661017</v>
      </c>
      <c r="G81" s="16">
        <v>14</v>
      </c>
      <c r="H81" s="17">
        <f t="shared" si="5"/>
        <v>23.728813559322035</v>
      </c>
      <c r="I81" s="6"/>
    </row>
    <row r="82" spans="1:9" ht="13" x14ac:dyDescent="0.3">
      <c r="A82" s="1" t="s">
        <v>42</v>
      </c>
      <c r="B82" s="16">
        <v>49</v>
      </c>
      <c r="C82" s="16">
        <v>20</v>
      </c>
      <c r="D82" s="17">
        <f t="shared" si="3"/>
        <v>40.816326530612244</v>
      </c>
      <c r="E82" s="16">
        <v>7</v>
      </c>
      <c r="F82" s="17">
        <f t="shared" si="4"/>
        <v>14.285714285714285</v>
      </c>
      <c r="G82" s="16">
        <v>22</v>
      </c>
      <c r="H82" s="17">
        <f t="shared" si="5"/>
        <v>44.897959183673471</v>
      </c>
      <c r="I82" s="6"/>
    </row>
    <row r="83" spans="1:9" ht="13" x14ac:dyDescent="0.3">
      <c r="A83" s="1" t="s">
        <v>27</v>
      </c>
      <c r="B83" s="16">
        <v>54</v>
      </c>
      <c r="C83" s="16">
        <v>24</v>
      </c>
      <c r="D83" s="17">
        <f t="shared" si="3"/>
        <v>44.444444444444443</v>
      </c>
      <c r="E83" s="16">
        <v>11</v>
      </c>
      <c r="F83" s="17">
        <f t="shared" si="4"/>
        <v>20.37037037037037</v>
      </c>
      <c r="G83" s="16">
        <v>19</v>
      </c>
      <c r="H83" s="17">
        <f t="shared" si="5"/>
        <v>35.185185185185183</v>
      </c>
      <c r="I83" s="6"/>
    </row>
    <row r="84" spans="1:9" ht="13" x14ac:dyDescent="0.3">
      <c r="A84" s="1" t="s">
        <v>43</v>
      </c>
      <c r="B84" s="16">
        <v>48</v>
      </c>
      <c r="C84" s="16">
        <v>24</v>
      </c>
      <c r="D84" s="17">
        <f t="shared" si="3"/>
        <v>50</v>
      </c>
      <c r="E84" s="16">
        <v>7</v>
      </c>
      <c r="F84" s="17">
        <f t="shared" si="4"/>
        <v>14.583333333333334</v>
      </c>
      <c r="G84" s="16">
        <v>17</v>
      </c>
      <c r="H84" s="17">
        <f t="shared" si="5"/>
        <v>35.416666666666671</v>
      </c>
      <c r="I84" s="6"/>
    </row>
    <row r="85" spans="1:9" ht="13" x14ac:dyDescent="0.3">
      <c r="A85" s="1" t="s">
        <v>28</v>
      </c>
      <c r="B85" s="16">
        <v>58</v>
      </c>
      <c r="C85" s="16">
        <v>32</v>
      </c>
      <c r="D85" s="17">
        <f t="shared" si="3"/>
        <v>55.172413793103445</v>
      </c>
      <c r="E85" s="16">
        <v>11</v>
      </c>
      <c r="F85" s="17">
        <f t="shared" si="4"/>
        <v>18.96551724137931</v>
      </c>
      <c r="G85" s="16">
        <v>15</v>
      </c>
      <c r="H85" s="17">
        <f t="shared" si="5"/>
        <v>25.862068965517242</v>
      </c>
      <c r="I85" s="6"/>
    </row>
    <row r="86" spans="1:9" ht="13" x14ac:dyDescent="0.3">
      <c r="A86" s="1" t="s">
        <v>20</v>
      </c>
      <c r="B86" s="16">
        <v>54</v>
      </c>
      <c r="C86" s="16">
        <v>35</v>
      </c>
      <c r="D86" s="17">
        <f t="shared" si="3"/>
        <v>64.81481481481481</v>
      </c>
      <c r="E86" s="16">
        <v>10</v>
      </c>
      <c r="F86" s="17">
        <f t="shared" si="4"/>
        <v>18.518518518518519</v>
      </c>
      <c r="G86" s="16">
        <v>9</v>
      </c>
      <c r="H86" s="17">
        <f t="shared" si="5"/>
        <v>16.666666666666664</v>
      </c>
      <c r="I86" s="6"/>
    </row>
    <row r="87" spans="1:9" ht="13" x14ac:dyDescent="0.3">
      <c r="A87" s="1" t="s">
        <v>25</v>
      </c>
      <c r="B87" s="16">
        <v>48</v>
      </c>
      <c r="C87" s="16">
        <v>31</v>
      </c>
      <c r="D87" s="17">
        <f t="shared" si="3"/>
        <v>64.583333333333343</v>
      </c>
      <c r="E87" s="16">
        <v>9</v>
      </c>
      <c r="F87" s="17">
        <f t="shared" si="4"/>
        <v>18.75</v>
      </c>
      <c r="G87" s="16">
        <v>8</v>
      </c>
      <c r="H87" s="17">
        <f t="shared" si="5"/>
        <v>16.666666666666664</v>
      </c>
      <c r="I87" s="6"/>
    </row>
    <row r="88" spans="1:9" ht="13" x14ac:dyDescent="0.3">
      <c r="A88" s="1" t="s">
        <v>22</v>
      </c>
      <c r="B88" s="16">
        <v>49</v>
      </c>
      <c r="C88" s="16">
        <v>33</v>
      </c>
      <c r="D88" s="17">
        <f t="shared" si="3"/>
        <v>67.346938775510196</v>
      </c>
      <c r="E88" s="16">
        <v>8</v>
      </c>
      <c r="F88" s="17">
        <f t="shared" si="4"/>
        <v>16.326530612244898</v>
      </c>
      <c r="G88" s="16">
        <v>8</v>
      </c>
      <c r="H88" s="17">
        <f t="shared" si="5"/>
        <v>16.326530612244898</v>
      </c>
      <c r="I88" s="6"/>
    </row>
    <row r="89" spans="1:9" ht="13" x14ac:dyDescent="0.3">
      <c r="A89" s="1" t="s">
        <v>21</v>
      </c>
      <c r="B89" s="16">
        <v>53</v>
      </c>
      <c r="C89" s="16">
        <v>40</v>
      </c>
      <c r="D89" s="17">
        <f t="shared" si="3"/>
        <v>75.471698113207552</v>
      </c>
      <c r="E89" s="16">
        <v>5</v>
      </c>
      <c r="F89" s="17">
        <f t="shared" si="4"/>
        <v>9.433962264150944</v>
      </c>
      <c r="G89" s="16">
        <v>8</v>
      </c>
      <c r="H89" s="17">
        <f t="shared" si="5"/>
        <v>15.09433962264151</v>
      </c>
      <c r="I89" s="6"/>
    </row>
    <row r="90" spans="1:9" ht="13" x14ac:dyDescent="0.3">
      <c r="B90" s="16"/>
      <c r="C90" s="16"/>
      <c r="D90" s="17"/>
      <c r="E90" s="16"/>
      <c r="F90" s="17"/>
      <c r="G90" s="16"/>
      <c r="H90" s="17"/>
      <c r="I90" s="6"/>
    </row>
    <row r="91" spans="1:9" ht="13" x14ac:dyDescent="0.3">
      <c r="A91" s="4" t="s">
        <v>44</v>
      </c>
      <c r="B91" s="16"/>
      <c r="C91" s="16"/>
      <c r="D91" s="17"/>
      <c r="E91" s="16"/>
      <c r="F91" s="17"/>
      <c r="G91" s="16"/>
      <c r="H91" s="17"/>
      <c r="I91" s="6"/>
    </row>
    <row r="92" spans="1:9" ht="13" x14ac:dyDescent="0.3">
      <c r="A92" s="1" t="s">
        <v>45</v>
      </c>
      <c r="B92" s="16">
        <v>354</v>
      </c>
      <c r="C92" s="16">
        <v>215</v>
      </c>
      <c r="D92" s="17">
        <f t="shared" si="3"/>
        <v>60.734463276836159</v>
      </c>
      <c r="E92" s="16">
        <v>58</v>
      </c>
      <c r="F92" s="17">
        <f t="shared" si="4"/>
        <v>16.38418079096045</v>
      </c>
      <c r="G92" s="16">
        <v>81</v>
      </c>
      <c r="H92" s="17">
        <f t="shared" si="5"/>
        <v>22.881355932203391</v>
      </c>
      <c r="I92" s="6"/>
    </row>
    <row r="93" spans="1:9" ht="13" x14ac:dyDescent="0.3">
      <c r="A93" s="1" t="s">
        <v>46</v>
      </c>
      <c r="B93" s="16">
        <v>59</v>
      </c>
      <c r="C93" s="16">
        <v>24</v>
      </c>
      <c r="D93" s="17">
        <f t="shared" si="3"/>
        <v>40.677966101694921</v>
      </c>
      <c r="E93" s="16">
        <v>10</v>
      </c>
      <c r="F93" s="17">
        <f t="shared" si="4"/>
        <v>16.949152542372879</v>
      </c>
      <c r="G93" s="16">
        <v>25</v>
      </c>
      <c r="H93" s="17">
        <f t="shared" si="5"/>
        <v>42.372881355932201</v>
      </c>
      <c r="I93" s="6"/>
    </row>
    <row r="94" spans="1:9" ht="13" x14ac:dyDescent="0.3">
      <c r="A94" s="1" t="s">
        <v>47</v>
      </c>
      <c r="B94" s="16">
        <v>235</v>
      </c>
      <c r="C94" s="16">
        <v>116</v>
      </c>
      <c r="D94" s="18">
        <f t="shared" si="3"/>
        <v>49.361702127659576</v>
      </c>
      <c r="E94" s="16">
        <v>33</v>
      </c>
      <c r="F94" s="18">
        <f t="shared" si="4"/>
        <v>14.042553191489363</v>
      </c>
      <c r="G94" s="16">
        <v>86</v>
      </c>
      <c r="H94" s="18">
        <f t="shared" si="5"/>
        <v>36.595744680851062</v>
      </c>
      <c r="I94" s="6"/>
    </row>
    <row r="95" spans="1:9" ht="13" x14ac:dyDescent="0.3">
      <c r="A95" s="1" t="s">
        <v>286</v>
      </c>
      <c r="B95" s="16">
        <v>4</v>
      </c>
      <c r="C95" s="16">
        <v>0</v>
      </c>
      <c r="D95" s="18">
        <f>C95/B95*100</f>
        <v>0</v>
      </c>
      <c r="E95" s="16">
        <v>0</v>
      </c>
      <c r="F95" s="18">
        <f>E95/B95*100</f>
        <v>0</v>
      </c>
      <c r="G95" s="16">
        <v>4</v>
      </c>
      <c r="H95" s="18">
        <f>G95/B95*100</f>
        <v>100</v>
      </c>
      <c r="I95" s="6"/>
    </row>
    <row r="96" spans="1:9" ht="13" x14ac:dyDescent="0.3">
      <c r="A96" s="1" t="s">
        <v>290</v>
      </c>
      <c r="B96" s="16">
        <v>34</v>
      </c>
      <c r="C96" s="16">
        <v>11</v>
      </c>
      <c r="D96" s="18">
        <f>C96/B96*100</f>
        <v>32.352941176470587</v>
      </c>
      <c r="E96" s="16">
        <v>10</v>
      </c>
      <c r="F96" s="18">
        <f>E96/B96*100</f>
        <v>29.411764705882355</v>
      </c>
      <c r="G96" s="16">
        <v>13</v>
      </c>
      <c r="H96" s="18">
        <f>G96/B96*100</f>
        <v>38.235294117647058</v>
      </c>
      <c r="I96" s="6"/>
    </row>
    <row r="97" spans="1:9" ht="13" x14ac:dyDescent="0.3">
      <c r="A97" s="1" t="s">
        <v>296</v>
      </c>
      <c r="B97" s="16">
        <v>168</v>
      </c>
      <c r="C97" s="16">
        <v>87</v>
      </c>
      <c r="D97" s="18">
        <f>C97/B97*100</f>
        <v>51.785714285714292</v>
      </c>
      <c r="E97" s="16">
        <v>27</v>
      </c>
      <c r="F97" s="18">
        <f>E97/B97*100</f>
        <v>16.071428571428573</v>
      </c>
      <c r="G97" s="16">
        <v>54</v>
      </c>
      <c r="H97" s="18">
        <f>G97/B97*100</f>
        <v>32.142857142857146</v>
      </c>
      <c r="I97" s="6"/>
    </row>
    <row r="98" spans="1:9" ht="13" x14ac:dyDescent="0.3">
      <c r="A98" s="1" t="s">
        <v>335</v>
      </c>
      <c r="B98" s="16">
        <v>58</v>
      </c>
      <c r="C98" s="16">
        <v>20</v>
      </c>
      <c r="D98" s="18">
        <f>C98/B98*100</f>
        <v>34.482758620689658</v>
      </c>
      <c r="E98" s="16">
        <v>16</v>
      </c>
      <c r="F98" s="18">
        <f>E98/B98*100</f>
        <v>27.586206896551722</v>
      </c>
      <c r="G98" s="16">
        <v>22</v>
      </c>
      <c r="H98" s="18">
        <f>G98/B98*100</f>
        <v>37.931034482758619</v>
      </c>
      <c r="I98" s="6"/>
    </row>
    <row r="99" spans="1:9" ht="13" x14ac:dyDescent="0.3">
      <c r="B99" s="16"/>
      <c r="C99" s="16"/>
      <c r="D99" s="18"/>
      <c r="E99" s="16"/>
      <c r="F99" s="18"/>
      <c r="G99" s="16"/>
      <c r="H99" s="18"/>
      <c r="I99" s="6"/>
    </row>
    <row r="100" spans="1:9" ht="13" x14ac:dyDescent="0.3">
      <c r="A100" s="19" t="s">
        <v>48</v>
      </c>
      <c r="B100" s="20"/>
      <c r="C100" s="20"/>
      <c r="D100" s="21"/>
      <c r="E100" s="20"/>
      <c r="F100" s="21"/>
      <c r="G100" s="20"/>
      <c r="H100" s="21"/>
      <c r="I100" s="22"/>
    </row>
    <row r="101" spans="1:9" ht="13" x14ac:dyDescent="0.3">
      <c r="A101" s="23" t="s">
        <v>49</v>
      </c>
      <c r="B101" s="20">
        <v>2</v>
      </c>
      <c r="C101" s="43" t="s">
        <v>428</v>
      </c>
      <c r="D101" s="26" t="s">
        <v>50</v>
      </c>
      <c r="E101" s="20" t="s">
        <v>429</v>
      </c>
      <c r="F101" s="21"/>
      <c r="G101" s="20" t="s">
        <v>117</v>
      </c>
      <c r="H101" s="22" t="s">
        <v>51</v>
      </c>
      <c r="I101" s="22" t="s">
        <v>11</v>
      </c>
    </row>
    <row r="102" spans="1:9" ht="13" x14ac:dyDescent="0.3">
      <c r="A102" s="23" t="s">
        <v>52</v>
      </c>
      <c r="B102" s="24">
        <v>0</v>
      </c>
      <c r="C102" s="43" t="s">
        <v>439</v>
      </c>
      <c r="D102" s="26" t="s">
        <v>50</v>
      </c>
      <c r="E102" s="20" t="s">
        <v>440</v>
      </c>
      <c r="F102" s="21"/>
      <c r="G102" s="20" t="s">
        <v>117</v>
      </c>
      <c r="H102" s="22" t="s">
        <v>441</v>
      </c>
      <c r="I102" s="22"/>
    </row>
    <row r="103" spans="1:9" ht="13" x14ac:dyDescent="0.3">
      <c r="A103" s="23" t="s">
        <v>54</v>
      </c>
      <c r="B103" s="24">
        <v>16</v>
      </c>
      <c r="C103" s="25" t="s">
        <v>55</v>
      </c>
      <c r="D103" s="26" t="s">
        <v>56</v>
      </c>
      <c r="E103" s="20"/>
      <c r="F103" s="21"/>
      <c r="G103" s="20"/>
      <c r="H103" s="21"/>
      <c r="I103" s="22"/>
    </row>
    <row r="104" spans="1:9" ht="13" x14ac:dyDescent="0.3">
      <c r="A104" s="23" t="s">
        <v>57</v>
      </c>
      <c r="B104" s="24">
        <v>0</v>
      </c>
      <c r="C104" s="25"/>
      <c r="D104" s="26"/>
      <c r="E104" s="20"/>
      <c r="F104" s="21"/>
      <c r="G104" s="20"/>
      <c r="H104" s="21"/>
      <c r="I104" s="22"/>
    </row>
    <row r="105" spans="1:9" ht="13" x14ac:dyDescent="0.3">
      <c r="A105" s="23" t="s">
        <v>54</v>
      </c>
      <c r="B105" s="24">
        <v>12</v>
      </c>
      <c r="C105" s="25" t="s">
        <v>58</v>
      </c>
      <c r="D105" s="26" t="s">
        <v>59</v>
      </c>
      <c r="E105" s="20"/>
      <c r="F105" s="21"/>
      <c r="G105" s="20"/>
      <c r="H105" s="21"/>
      <c r="I105" s="22"/>
    </row>
    <row r="106" spans="1:9" ht="13" x14ac:dyDescent="0.3">
      <c r="A106" s="27" t="s">
        <v>60</v>
      </c>
      <c r="B106" s="20">
        <v>2</v>
      </c>
      <c r="C106" s="43" t="s">
        <v>428</v>
      </c>
      <c r="D106" s="26" t="s">
        <v>50</v>
      </c>
      <c r="E106" s="20" t="s">
        <v>429</v>
      </c>
      <c r="F106" s="21"/>
      <c r="G106" s="20" t="s">
        <v>117</v>
      </c>
      <c r="H106" s="22" t="s">
        <v>51</v>
      </c>
      <c r="I106" s="22"/>
    </row>
    <row r="107" spans="1:9" ht="13" x14ac:dyDescent="0.3">
      <c r="A107" s="27" t="s">
        <v>62</v>
      </c>
      <c r="B107" s="24">
        <v>0</v>
      </c>
      <c r="C107" s="43" t="s">
        <v>439</v>
      </c>
      <c r="D107" s="26" t="s">
        <v>50</v>
      </c>
      <c r="E107" s="20" t="s">
        <v>440</v>
      </c>
      <c r="F107" s="21"/>
      <c r="G107" s="20" t="s">
        <v>117</v>
      </c>
      <c r="H107" s="22" t="s">
        <v>441</v>
      </c>
      <c r="I107" s="22"/>
    </row>
    <row r="108" spans="1:9" ht="13" x14ac:dyDescent="0.3">
      <c r="A108" s="27" t="s">
        <v>63</v>
      </c>
      <c r="B108" s="20">
        <v>0</v>
      </c>
      <c r="C108" s="20"/>
      <c r="D108" s="21"/>
      <c r="E108" s="20"/>
      <c r="F108" s="21"/>
      <c r="G108" s="20"/>
      <c r="H108" s="21"/>
      <c r="I108" s="22"/>
    </row>
    <row r="109" spans="1:9" ht="13" x14ac:dyDescent="0.3">
      <c r="A109" s="27" t="s">
        <v>54</v>
      </c>
      <c r="B109" s="20">
        <v>13</v>
      </c>
      <c r="C109" s="25" t="s">
        <v>64</v>
      </c>
      <c r="D109" s="26" t="s">
        <v>315</v>
      </c>
      <c r="E109" s="20"/>
      <c r="F109" s="21"/>
      <c r="G109" s="20"/>
      <c r="H109" s="21"/>
      <c r="I109" s="22"/>
    </row>
    <row r="110" spans="1:9" ht="13" x14ac:dyDescent="0.3">
      <c r="A110" s="23"/>
      <c r="B110" s="20"/>
      <c r="C110" s="20"/>
      <c r="D110" s="21"/>
      <c r="E110" s="20"/>
      <c r="F110" s="21"/>
      <c r="G110" s="20"/>
      <c r="H110" s="21"/>
      <c r="I110" s="22"/>
    </row>
    <row r="111" spans="1:9" ht="13" x14ac:dyDescent="0.3">
      <c r="A111" s="19" t="s">
        <v>65</v>
      </c>
      <c r="B111" s="20"/>
      <c r="C111" s="20"/>
      <c r="D111" s="21"/>
      <c r="E111" s="20"/>
      <c r="F111" s="21"/>
      <c r="G111" s="20"/>
      <c r="H111" s="21"/>
      <c r="I111" s="22"/>
    </row>
    <row r="112" spans="1:9" ht="13" x14ac:dyDescent="0.3">
      <c r="A112" s="23" t="s">
        <v>49</v>
      </c>
      <c r="B112" s="20">
        <v>1</v>
      </c>
      <c r="C112" s="43" t="s">
        <v>437</v>
      </c>
      <c r="D112" s="21" t="s">
        <v>50</v>
      </c>
      <c r="E112" s="20" t="s">
        <v>438</v>
      </c>
      <c r="F112" s="21"/>
      <c r="G112" s="20" t="s">
        <v>117</v>
      </c>
      <c r="H112" s="22" t="s">
        <v>267</v>
      </c>
      <c r="I112" s="22"/>
    </row>
    <row r="113" spans="1:9" ht="13" x14ac:dyDescent="0.3">
      <c r="A113" s="23" t="s">
        <v>52</v>
      </c>
      <c r="B113" s="20">
        <v>4</v>
      </c>
      <c r="C113" s="43" t="s">
        <v>430</v>
      </c>
      <c r="D113" s="21" t="s">
        <v>50</v>
      </c>
      <c r="E113" s="20" t="s">
        <v>431</v>
      </c>
      <c r="F113" s="21"/>
      <c r="G113" s="20" t="s">
        <v>412</v>
      </c>
      <c r="H113" s="22" t="s">
        <v>432</v>
      </c>
      <c r="I113" s="22"/>
    </row>
    <row r="114" spans="1:9" ht="13" x14ac:dyDescent="0.3">
      <c r="A114" s="23" t="s">
        <v>54</v>
      </c>
      <c r="B114" s="20">
        <v>32</v>
      </c>
      <c r="C114" s="25" t="s">
        <v>66</v>
      </c>
      <c r="D114" s="26" t="s">
        <v>67</v>
      </c>
      <c r="E114" s="20"/>
      <c r="F114" s="21"/>
      <c r="G114" s="20"/>
      <c r="H114" s="22"/>
      <c r="I114" s="22"/>
    </row>
    <row r="115" spans="1:9" ht="13" x14ac:dyDescent="0.3">
      <c r="A115" s="23"/>
      <c r="B115" s="20">
        <v>18</v>
      </c>
      <c r="C115" s="25" t="s">
        <v>68</v>
      </c>
      <c r="D115" s="26" t="s">
        <v>69</v>
      </c>
      <c r="E115" s="20"/>
      <c r="F115" s="21"/>
      <c r="G115" s="20"/>
      <c r="H115" s="22"/>
      <c r="I115" s="22"/>
    </row>
    <row r="116" spans="1:9" ht="13" x14ac:dyDescent="0.3">
      <c r="A116" s="23" t="s">
        <v>57</v>
      </c>
      <c r="B116" s="20">
        <v>0</v>
      </c>
      <c r="C116" s="25"/>
      <c r="D116" s="26"/>
      <c r="E116" s="20"/>
      <c r="F116" s="21"/>
      <c r="G116" s="20"/>
      <c r="H116" s="22"/>
      <c r="I116" s="22"/>
    </row>
    <row r="117" spans="1:9" ht="13" x14ac:dyDescent="0.3">
      <c r="A117" s="23" t="s">
        <v>54</v>
      </c>
      <c r="B117" s="20">
        <v>7</v>
      </c>
      <c r="C117" s="25" t="s">
        <v>70</v>
      </c>
      <c r="D117" s="26" t="s">
        <v>71</v>
      </c>
      <c r="E117" s="20"/>
      <c r="F117" s="21"/>
      <c r="G117" s="20"/>
      <c r="H117" s="22"/>
      <c r="I117" s="22"/>
    </row>
    <row r="118" spans="1:9" ht="13" x14ac:dyDescent="0.3">
      <c r="A118" s="27" t="s">
        <v>60</v>
      </c>
      <c r="B118" s="20">
        <v>1</v>
      </c>
      <c r="C118" s="43" t="s">
        <v>437</v>
      </c>
      <c r="D118" s="21" t="s">
        <v>50</v>
      </c>
      <c r="E118" s="20" t="s">
        <v>438</v>
      </c>
      <c r="F118" s="21"/>
      <c r="G118" s="20" t="s">
        <v>117</v>
      </c>
      <c r="H118" s="22" t="s">
        <v>267</v>
      </c>
      <c r="I118" s="22"/>
    </row>
    <row r="119" spans="1:9" ht="13" x14ac:dyDescent="0.3">
      <c r="A119" s="27" t="s">
        <v>62</v>
      </c>
      <c r="B119" s="20">
        <v>4</v>
      </c>
      <c r="C119" s="43" t="s">
        <v>430</v>
      </c>
      <c r="D119" s="21" t="s">
        <v>50</v>
      </c>
      <c r="E119" s="20" t="s">
        <v>431</v>
      </c>
      <c r="F119" s="21"/>
      <c r="G119" s="20" t="s">
        <v>117</v>
      </c>
      <c r="H119" s="22" t="s">
        <v>432</v>
      </c>
      <c r="I119" s="22"/>
    </row>
    <row r="120" spans="1:9" ht="13" x14ac:dyDescent="0.3">
      <c r="A120" s="27" t="s">
        <v>63</v>
      </c>
      <c r="B120" s="20">
        <v>0</v>
      </c>
      <c r="C120" s="25"/>
      <c r="D120" s="21"/>
      <c r="E120" s="20"/>
      <c r="F120" s="21"/>
      <c r="G120" s="20"/>
      <c r="H120" s="22"/>
      <c r="I120" s="22"/>
    </row>
    <row r="121" spans="1:9" ht="13" x14ac:dyDescent="0.3">
      <c r="A121" s="27" t="s">
        <v>54</v>
      </c>
      <c r="B121" s="20">
        <v>12</v>
      </c>
      <c r="C121" s="25" t="s">
        <v>72</v>
      </c>
      <c r="D121" s="26" t="s">
        <v>73</v>
      </c>
      <c r="E121" s="20"/>
      <c r="F121" s="21"/>
      <c r="G121" s="20"/>
      <c r="H121" s="22"/>
      <c r="I121" s="22"/>
    </row>
    <row r="122" spans="1:9" ht="13" x14ac:dyDescent="0.3">
      <c r="A122" s="19"/>
      <c r="B122" s="20"/>
      <c r="C122" s="25" t="s">
        <v>68</v>
      </c>
      <c r="D122" s="26" t="s">
        <v>74</v>
      </c>
      <c r="E122" s="20"/>
      <c r="F122" s="21"/>
      <c r="G122" s="20"/>
      <c r="H122" s="21"/>
      <c r="I122" s="22"/>
    </row>
    <row r="123" spans="1:9" ht="13" x14ac:dyDescent="0.3">
      <c r="A123" s="4" t="s">
        <v>75</v>
      </c>
      <c r="B123" s="16"/>
      <c r="C123" s="16"/>
      <c r="D123" s="18"/>
      <c r="E123" s="16"/>
      <c r="F123" s="18"/>
      <c r="G123" s="16"/>
      <c r="H123" s="18"/>
      <c r="I123" s="6"/>
    </row>
    <row r="124" spans="1:9" ht="13" x14ac:dyDescent="0.3">
      <c r="A124" s="1" t="s">
        <v>49</v>
      </c>
      <c r="B124" s="16">
        <v>2</v>
      </c>
      <c r="C124" s="28"/>
      <c r="D124" s="18"/>
      <c r="E124" s="16"/>
      <c r="F124" s="18"/>
      <c r="G124" s="16"/>
      <c r="H124" s="18"/>
      <c r="I124" s="6"/>
    </row>
    <row r="125" spans="1:9" ht="13" x14ac:dyDescent="0.3">
      <c r="A125" s="29" t="s">
        <v>76</v>
      </c>
      <c r="B125" s="16">
        <v>9</v>
      </c>
      <c r="C125" s="28"/>
      <c r="D125" s="18"/>
      <c r="E125" s="16"/>
      <c r="F125" s="18"/>
      <c r="G125" s="16"/>
      <c r="H125" s="18"/>
      <c r="I125" s="6"/>
    </row>
    <row r="126" spans="1:9" ht="13" x14ac:dyDescent="0.3">
      <c r="A126" s="29" t="s">
        <v>77</v>
      </c>
      <c r="B126" s="16">
        <v>12</v>
      </c>
      <c r="C126" s="3" t="s">
        <v>285</v>
      </c>
      <c r="D126" s="30" t="s">
        <v>292</v>
      </c>
      <c r="E126" s="16"/>
      <c r="F126" s="18"/>
      <c r="G126" s="16"/>
      <c r="H126" s="18"/>
      <c r="I126" s="6"/>
    </row>
    <row r="127" spans="1:9" ht="13" x14ac:dyDescent="0.3">
      <c r="A127" s="29" t="s">
        <v>78</v>
      </c>
      <c r="B127" s="16">
        <v>1</v>
      </c>
      <c r="C127" s="3"/>
      <c r="D127" s="30"/>
      <c r="E127" s="16"/>
      <c r="F127" s="18"/>
      <c r="G127" s="16"/>
      <c r="H127" s="18"/>
      <c r="I127" s="6"/>
    </row>
    <row r="128" spans="1:9" ht="13" x14ac:dyDescent="0.3">
      <c r="A128" s="29" t="s">
        <v>76</v>
      </c>
      <c r="B128" s="16">
        <v>8</v>
      </c>
      <c r="C128" s="3"/>
      <c r="D128" s="30"/>
      <c r="E128" s="16"/>
      <c r="F128" s="18"/>
      <c r="G128" s="16"/>
      <c r="H128" s="18"/>
      <c r="I128" s="6"/>
    </row>
    <row r="129" spans="1:11" ht="13" x14ac:dyDescent="0.3">
      <c r="A129" s="29" t="s">
        <v>77</v>
      </c>
      <c r="B129" s="16">
        <v>15</v>
      </c>
      <c r="C129" s="3" t="s">
        <v>79</v>
      </c>
      <c r="D129" s="30" t="s">
        <v>80</v>
      </c>
      <c r="E129" s="16"/>
      <c r="F129" s="18"/>
      <c r="G129" s="16"/>
      <c r="H129" s="18"/>
      <c r="I129" s="6"/>
    </row>
    <row r="130" spans="1:11" ht="13" x14ac:dyDescent="0.3">
      <c r="A130" s="31" t="s">
        <v>81</v>
      </c>
      <c r="B130" s="16">
        <v>2</v>
      </c>
      <c r="C130" s="28"/>
      <c r="D130" s="30"/>
      <c r="E130" s="16"/>
      <c r="F130" s="18"/>
      <c r="G130" s="16"/>
      <c r="H130" s="18"/>
      <c r="I130" s="6"/>
    </row>
    <row r="131" spans="1:11" ht="13" x14ac:dyDescent="0.3">
      <c r="A131" s="31" t="s">
        <v>76</v>
      </c>
      <c r="B131" s="16">
        <v>8</v>
      </c>
      <c r="C131" s="28"/>
      <c r="D131" s="30"/>
      <c r="E131" s="16"/>
      <c r="F131" s="18"/>
      <c r="G131" s="16"/>
      <c r="H131" s="18"/>
      <c r="I131" s="6"/>
    </row>
    <row r="132" spans="1:11" ht="13" x14ac:dyDescent="0.3">
      <c r="A132" s="31" t="s">
        <v>77</v>
      </c>
      <c r="B132" s="16">
        <v>14</v>
      </c>
      <c r="C132" s="3" t="s">
        <v>276</v>
      </c>
      <c r="D132" s="30" t="s">
        <v>292</v>
      </c>
      <c r="E132" s="16"/>
      <c r="F132" s="18"/>
      <c r="G132" s="16"/>
      <c r="H132" s="18"/>
      <c r="I132" s="6"/>
    </row>
    <row r="133" spans="1:11" ht="13" x14ac:dyDescent="0.3">
      <c r="A133" s="31" t="s">
        <v>82</v>
      </c>
      <c r="B133" s="16">
        <v>1</v>
      </c>
      <c r="C133" s="28"/>
      <c r="D133" s="30"/>
      <c r="E133" s="16"/>
      <c r="F133" s="18"/>
      <c r="G133" s="16"/>
      <c r="H133" s="18"/>
      <c r="I133" s="6"/>
    </row>
    <row r="134" spans="1:11" ht="13" x14ac:dyDescent="0.3">
      <c r="A134" s="31" t="s">
        <v>76</v>
      </c>
      <c r="B134" s="16">
        <v>6</v>
      </c>
      <c r="C134" s="28"/>
      <c r="D134" s="30"/>
      <c r="E134" s="16"/>
      <c r="F134" s="18"/>
      <c r="G134" s="16"/>
      <c r="H134" s="18"/>
      <c r="I134" s="6"/>
    </row>
    <row r="135" spans="1:11" ht="13" x14ac:dyDescent="0.3">
      <c r="A135" s="31" t="s">
        <v>77</v>
      </c>
      <c r="B135" s="16">
        <v>21</v>
      </c>
      <c r="C135" s="3" t="s">
        <v>83</v>
      </c>
      <c r="D135" s="30" t="s">
        <v>84</v>
      </c>
      <c r="E135" s="16"/>
      <c r="F135" s="18"/>
      <c r="G135" s="16"/>
      <c r="H135" s="18"/>
      <c r="I135" s="6"/>
    </row>
    <row r="136" spans="1:11" x14ac:dyDescent="0.25">
      <c r="A136" s="1" t="s">
        <v>85</v>
      </c>
      <c r="B136" s="5">
        <v>8</v>
      </c>
      <c r="C136" s="5" t="s">
        <v>285</v>
      </c>
      <c r="D136" s="5" t="s">
        <v>291</v>
      </c>
      <c r="I136" s="6"/>
      <c r="K136"/>
    </row>
    <row r="137" spans="1:11" ht="13" x14ac:dyDescent="0.3">
      <c r="A137" s="31" t="s">
        <v>87</v>
      </c>
      <c r="B137" s="5">
        <v>8</v>
      </c>
      <c r="C137" s="5" t="s">
        <v>287</v>
      </c>
      <c r="D137" s="5" t="s">
        <v>288</v>
      </c>
      <c r="I137" s="6"/>
      <c r="K137"/>
    </row>
    <row r="138" spans="1:11" x14ac:dyDescent="0.25">
      <c r="A138" s="1" t="s">
        <v>88</v>
      </c>
      <c r="B138" s="5">
        <v>9</v>
      </c>
      <c r="C138" s="2" t="s">
        <v>89</v>
      </c>
      <c r="I138" s="6"/>
      <c r="K138"/>
    </row>
    <row r="139" spans="1:11" ht="13" x14ac:dyDescent="0.3">
      <c r="A139" s="31" t="s">
        <v>87</v>
      </c>
      <c r="B139" s="5">
        <v>7</v>
      </c>
      <c r="C139" s="2" t="s">
        <v>86</v>
      </c>
      <c r="I139" s="6"/>
      <c r="K139"/>
    </row>
    <row r="140" spans="1:11" ht="13" x14ac:dyDescent="0.3">
      <c r="A140" s="31"/>
      <c r="B140" s="5"/>
      <c r="I140" s="6"/>
      <c r="K140"/>
    </row>
    <row r="141" spans="1:11" x14ac:dyDescent="0.25">
      <c r="I141" s="6"/>
    </row>
    <row r="142" spans="1:11" ht="13" x14ac:dyDescent="0.3">
      <c r="A142" s="19" t="s">
        <v>90</v>
      </c>
      <c r="B142" s="32" t="s">
        <v>309</v>
      </c>
      <c r="C142" s="32" t="s">
        <v>307</v>
      </c>
      <c r="D142" s="33" t="s">
        <v>50</v>
      </c>
      <c r="E142" s="33" t="s">
        <v>308</v>
      </c>
      <c r="F142" s="33"/>
      <c r="G142" s="33" t="s">
        <v>104</v>
      </c>
      <c r="H142" s="33" t="s">
        <v>94</v>
      </c>
      <c r="I142" s="22"/>
    </row>
    <row r="143" spans="1:11" ht="13" x14ac:dyDescent="0.3">
      <c r="A143" s="19"/>
      <c r="B143" s="32"/>
      <c r="C143" s="32"/>
      <c r="D143" s="33"/>
      <c r="E143" s="33"/>
      <c r="F143" s="33"/>
      <c r="G143" s="33"/>
      <c r="H143" s="33"/>
      <c r="I143" s="22"/>
    </row>
    <row r="144" spans="1:11" ht="13" x14ac:dyDescent="0.3">
      <c r="A144" s="19"/>
      <c r="B144" s="32" t="s">
        <v>336</v>
      </c>
      <c r="C144" s="32" t="s">
        <v>337</v>
      </c>
      <c r="D144" s="33" t="s">
        <v>50</v>
      </c>
      <c r="E144" s="33" t="s">
        <v>338</v>
      </c>
      <c r="F144" s="33"/>
      <c r="G144" s="33" t="s">
        <v>112</v>
      </c>
      <c r="H144" s="33" t="s">
        <v>94</v>
      </c>
      <c r="I144" s="22"/>
    </row>
    <row r="145" spans="1:9" ht="13" x14ac:dyDescent="0.3">
      <c r="A145" s="19"/>
      <c r="B145" s="32" t="s">
        <v>258</v>
      </c>
      <c r="C145" s="32" t="s">
        <v>256</v>
      </c>
      <c r="D145" s="33" t="s">
        <v>50</v>
      </c>
      <c r="E145" s="33" t="s">
        <v>257</v>
      </c>
      <c r="F145" s="33"/>
      <c r="G145" s="33" t="s">
        <v>135</v>
      </c>
      <c r="H145" s="33" t="s">
        <v>94</v>
      </c>
      <c r="I145" s="22"/>
    </row>
    <row r="146" spans="1:9" ht="13" x14ac:dyDescent="0.3">
      <c r="A146" s="19"/>
      <c r="B146" s="32" t="s">
        <v>95</v>
      </c>
      <c r="C146" s="32" t="s">
        <v>96</v>
      </c>
      <c r="D146" s="33" t="s">
        <v>50</v>
      </c>
      <c r="E146" s="33" t="s">
        <v>97</v>
      </c>
      <c r="F146" s="33"/>
      <c r="G146" s="33" t="s">
        <v>98</v>
      </c>
      <c r="H146" s="33" t="s">
        <v>94</v>
      </c>
      <c r="I146" s="22"/>
    </row>
    <row r="147" spans="1:9" ht="13" x14ac:dyDescent="0.3">
      <c r="A147" s="19"/>
      <c r="B147" s="32" t="s">
        <v>91</v>
      </c>
      <c r="C147" s="32" t="s">
        <v>92</v>
      </c>
      <c r="D147" s="33" t="s">
        <v>50</v>
      </c>
      <c r="E147" s="33" t="s">
        <v>93</v>
      </c>
      <c r="F147" s="33"/>
      <c r="G147" s="33" t="s">
        <v>53</v>
      </c>
      <c r="H147" s="33" t="s">
        <v>94</v>
      </c>
      <c r="I147" s="22"/>
    </row>
    <row r="148" spans="1:9" ht="13" x14ac:dyDescent="0.3">
      <c r="A148" s="23"/>
      <c r="B148" s="32" t="s">
        <v>91</v>
      </c>
      <c r="C148" s="32" t="s">
        <v>270</v>
      </c>
      <c r="D148" s="33" t="s">
        <v>50</v>
      </c>
      <c r="E148" s="33" t="s">
        <v>271</v>
      </c>
      <c r="F148" s="33"/>
      <c r="G148" s="33" t="s">
        <v>112</v>
      </c>
      <c r="H148" s="33" t="s">
        <v>99</v>
      </c>
      <c r="I148" s="22"/>
    </row>
    <row r="149" spans="1:9" ht="13" x14ac:dyDescent="0.3">
      <c r="A149" s="23" t="s">
        <v>39</v>
      </c>
      <c r="B149" s="32" t="s">
        <v>136</v>
      </c>
      <c r="C149" s="24" t="s">
        <v>374</v>
      </c>
      <c r="D149" s="52" t="s">
        <v>50</v>
      </c>
      <c r="E149" s="20" t="s">
        <v>134</v>
      </c>
      <c r="F149" s="21" t="s">
        <v>11</v>
      </c>
      <c r="G149" s="20" t="s">
        <v>117</v>
      </c>
      <c r="H149" s="33" t="s">
        <v>99</v>
      </c>
      <c r="I149" s="22"/>
    </row>
    <row r="150" spans="1:9" ht="13" x14ac:dyDescent="0.3">
      <c r="A150" s="19" t="s">
        <v>100</v>
      </c>
      <c r="B150" s="32" t="s">
        <v>101</v>
      </c>
      <c r="C150" s="32" t="s">
        <v>102</v>
      </c>
      <c r="D150" s="33" t="s">
        <v>50</v>
      </c>
      <c r="E150" s="33" t="s">
        <v>103</v>
      </c>
      <c r="F150" s="33"/>
      <c r="G150" s="33" t="s">
        <v>104</v>
      </c>
      <c r="H150" s="33" t="s">
        <v>99</v>
      </c>
      <c r="I150" s="22"/>
    </row>
    <row r="151" spans="1:9" ht="13" x14ac:dyDescent="0.3">
      <c r="A151" s="19"/>
      <c r="B151" s="32"/>
      <c r="C151" s="32" t="s">
        <v>262</v>
      </c>
      <c r="D151" s="33" t="s">
        <v>50</v>
      </c>
      <c r="E151" s="33" t="s">
        <v>263</v>
      </c>
      <c r="F151" s="33"/>
      <c r="G151" s="33" t="s">
        <v>53</v>
      </c>
      <c r="H151" s="33" t="s">
        <v>94</v>
      </c>
      <c r="I151" s="22"/>
    </row>
    <row r="152" spans="1:9" ht="13" x14ac:dyDescent="0.3">
      <c r="A152" s="19"/>
      <c r="B152" s="32" t="s">
        <v>105</v>
      </c>
      <c r="C152" s="32" t="s">
        <v>106</v>
      </c>
      <c r="D152" s="33" t="s">
        <v>50</v>
      </c>
      <c r="E152" s="33" t="s">
        <v>107</v>
      </c>
      <c r="F152" s="33"/>
      <c r="G152" s="33" t="s">
        <v>53</v>
      </c>
      <c r="H152" s="33" t="s">
        <v>94</v>
      </c>
      <c r="I152" s="22"/>
    </row>
    <row r="153" spans="1:9" ht="13" x14ac:dyDescent="0.3">
      <c r="A153" s="19"/>
      <c r="B153" s="32"/>
      <c r="C153" s="24" t="s">
        <v>281</v>
      </c>
      <c r="D153" s="46" t="s">
        <v>50</v>
      </c>
      <c r="E153" s="20" t="s">
        <v>282</v>
      </c>
      <c r="F153" s="21"/>
      <c r="G153" s="20" t="s">
        <v>283</v>
      </c>
      <c r="H153" s="33" t="s">
        <v>94</v>
      </c>
      <c r="I153" s="22"/>
    </row>
    <row r="154" spans="1:9" ht="13" x14ac:dyDescent="0.3">
      <c r="A154" s="19"/>
      <c r="B154" s="32"/>
      <c r="C154" s="24" t="s">
        <v>288</v>
      </c>
      <c r="D154" s="46" t="s">
        <v>50</v>
      </c>
      <c r="E154" s="20" t="s">
        <v>289</v>
      </c>
      <c r="F154" s="21"/>
      <c r="G154" s="20" t="s">
        <v>117</v>
      </c>
      <c r="H154" s="33" t="s">
        <v>94</v>
      </c>
      <c r="I154" s="22"/>
    </row>
    <row r="155" spans="1:9" ht="13" x14ac:dyDescent="0.3">
      <c r="A155" s="23" t="s">
        <v>39</v>
      </c>
      <c r="B155" s="32" t="s">
        <v>432</v>
      </c>
      <c r="C155" s="24" t="s">
        <v>430</v>
      </c>
      <c r="D155" s="53" t="s">
        <v>50</v>
      </c>
      <c r="E155" s="20" t="s">
        <v>260</v>
      </c>
      <c r="F155" s="21"/>
      <c r="G155" s="20" t="s">
        <v>117</v>
      </c>
      <c r="H155" s="33" t="s">
        <v>94</v>
      </c>
      <c r="I155" s="22"/>
    </row>
    <row r="156" spans="1:9" ht="13" x14ac:dyDescent="0.3">
      <c r="A156" s="23"/>
      <c r="B156" s="32" t="s">
        <v>11</v>
      </c>
      <c r="C156" s="32" t="s">
        <v>11</v>
      </c>
      <c r="D156" s="33" t="s">
        <v>11</v>
      </c>
      <c r="E156" s="33" t="s">
        <v>11</v>
      </c>
      <c r="F156" s="33" t="s">
        <v>11</v>
      </c>
      <c r="G156" s="33" t="s">
        <v>11</v>
      </c>
      <c r="H156" s="33" t="s">
        <v>11</v>
      </c>
      <c r="I156" s="22"/>
    </row>
    <row r="157" spans="1:9" ht="13" x14ac:dyDescent="0.3">
      <c r="A157" s="23"/>
      <c r="B157" s="32"/>
      <c r="C157" s="24"/>
      <c r="D157" s="53"/>
      <c r="E157" s="20"/>
      <c r="F157" s="21"/>
      <c r="G157" s="20"/>
      <c r="H157" s="33"/>
      <c r="I157" s="22"/>
    </row>
    <row r="158" spans="1:9" x14ac:dyDescent="0.25">
      <c r="I158" s="22"/>
    </row>
    <row r="159" spans="1:9" x14ac:dyDescent="0.25">
      <c r="B159" s="6"/>
      <c r="C159" s="6"/>
      <c r="D159" s="6"/>
      <c r="E159" s="6"/>
      <c r="F159" s="6"/>
      <c r="G159" s="6"/>
      <c r="H159" s="6"/>
      <c r="I159" s="6"/>
    </row>
    <row r="160" spans="1:9" ht="13" x14ac:dyDescent="0.3">
      <c r="A160" s="4" t="s">
        <v>109</v>
      </c>
      <c r="B160" s="35">
        <v>969</v>
      </c>
      <c r="C160" s="15" t="s">
        <v>110</v>
      </c>
      <c r="D160" s="6" t="s">
        <v>50</v>
      </c>
      <c r="E160" s="6" t="s">
        <v>111</v>
      </c>
      <c r="F160" s="6"/>
      <c r="G160" s="6" t="s">
        <v>112</v>
      </c>
      <c r="H160" s="6" t="s">
        <v>61</v>
      </c>
      <c r="I160" s="6"/>
    </row>
    <row r="161" spans="1:9" x14ac:dyDescent="0.25">
      <c r="B161" s="35">
        <v>883</v>
      </c>
      <c r="C161" s="15" t="s">
        <v>302</v>
      </c>
      <c r="D161" s="6" t="s">
        <v>50</v>
      </c>
      <c r="E161" s="6" t="s">
        <v>303</v>
      </c>
      <c r="F161" s="6"/>
      <c r="G161" s="6" t="s">
        <v>304</v>
      </c>
      <c r="H161" s="6" t="s">
        <v>305</v>
      </c>
      <c r="I161" s="6"/>
    </row>
    <row r="162" spans="1:9" x14ac:dyDescent="0.25">
      <c r="A162" s="1" t="s">
        <v>39</v>
      </c>
      <c r="B162" s="35">
        <v>820</v>
      </c>
      <c r="C162" s="48" t="s">
        <v>388</v>
      </c>
      <c r="D162" s="51" t="s">
        <v>50</v>
      </c>
      <c r="E162" s="49" t="s">
        <v>386</v>
      </c>
      <c r="F162" s="41"/>
      <c r="G162" s="40" t="s">
        <v>389</v>
      </c>
      <c r="H162" s="50" t="s">
        <v>387</v>
      </c>
      <c r="I162" s="6"/>
    </row>
    <row r="163" spans="1:9" x14ac:dyDescent="0.25">
      <c r="A163" s="1" t="s">
        <v>118</v>
      </c>
      <c r="B163" s="35">
        <v>817</v>
      </c>
      <c r="C163" s="15" t="s">
        <v>113</v>
      </c>
      <c r="D163" s="6" t="s">
        <v>50</v>
      </c>
      <c r="E163" s="6" t="s">
        <v>114</v>
      </c>
      <c r="F163" s="6"/>
      <c r="G163" s="6" t="s">
        <v>115</v>
      </c>
      <c r="H163" s="6" t="s">
        <v>116</v>
      </c>
      <c r="I163" s="6"/>
    </row>
    <row r="164" spans="1:9" x14ac:dyDescent="0.25">
      <c r="A164" s="1" t="s">
        <v>39</v>
      </c>
      <c r="B164" s="35">
        <v>690</v>
      </c>
      <c r="C164" s="48" t="s">
        <v>434</v>
      </c>
      <c r="D164" s="51" t="s">
        <v>50</v>
      </c>
      <c r="E164" s="49" t="s">
        <v>435</v>
      </c>
      <c r="F164" s="41"/>
      <c r="G164" s="40" t="s">
        <v>117</v>
      </c>
      <c r="H164" s="50" t="s">
        <v>421</v>
      </c>
      <c r="I164" s="6"/>
    </row>
    <row r="165" spans="1:9" x14ac:dyDescent="0.25">
      <c r="B165" s="15"/>
      <c r="C165" s="15"/>
      <c r="D165" s="6"/>
      <c r="E165" s="6"/>
      <c r="F165" s="6"/>
      <c r="G165" s="6"/>
      <c r="H165" s="6"/>
      <c r="I165" s="6"/>
    </row>
    <row r="166" spans="1:9" ht="13" x14ac:dyDescent="0.3">
      <c r="A166" s="4" t="s">
        <v>119</v>
      </c>
      <c r="B166" s="35">
        <v>49</v>
      </c>
      <c r="C166" s="15" t="s">
        <v>265</v>
      </c>
      <c r="D166" s="6" t="s">
        <v>50</v>
      </c>
      <c r="E166" s="6" t="s">
        <v>266</v>
      </c>
      <c r="F166" s="6"/>
      <c r="G166" s="6" t="s">
        <v>135</v>
      </c>
      <c r="H166" s="6" t="s">
        <v>267</v>
      </c>
      <c r="I166" s="6"/>
    </row>
    <row r="167" spans="1:9" x14ac:dyDescent="0.25">
      <c r="A167" s="1" t="s">
        <v>39</v>
      </c>
      <c r="B167" s="35">
        <v>115</v>
      </c>
      <c r="C167" s="48" t="s">
        <v>391</v>
      </c>
      <c r="D167" s="51" t="s">
        <v>50</v>
      </c>
      <c r="E167" s="49" t="s">
        <v>392</v>
      </c>
      <c r="F167" s="41"/>
      <c r="G167" s="40" t="s">
        <v>104</v>
      </c>
      <c r="H167" s="50" t="s">
        <v>367</v>
      </c>
      <c r="I167" s="6"/>
    </row>
    <row r="168" spans="1:9" x14ac:dyDescent="0.25">
      <c r="A168" s="1" t="s">
        <v>120</v>
      </c>
      <c r="B168" s="35">
        <v>136</v>
      </c>
      <c r="C168" s="15" t="s">
        <v>121</v>
      </c>
      <c r="D168" s="6" t="s">
        <v>50</v>
      </c>
      <c r="E168" s="6" t="s">
        <v>122</v>
      </c>
      <c r="F168" s="6"/>
      <c r="G168" s="6" t="s">
        <v>53</v>
      </c>
      <c r="H168" s="6" t="s">
        <v>123</v>
      </c>
      <c r="I168" s="6"/>
    </row>
    <row r="169" spans="1:9" x14ac:dyDescent="0.25">
      <c r="A169" s="1" t="s">
        <v>39</v>
      </c>
      <c r="B169" s="35">
        <v>251</v>
      </c>
      <c r="C169" s="48" t="s">
        <v>417</v>
      </c>
      <c r="D169" s="51" t="s">
        <v>50</v>
      </c>
      <c r="E169" s="49" t="s">
        <v>418</v>
      </c>
      <c r="F169" s="41"/>
      <c r="G169" s="40" t="s">
        <v>117</v>
      </c>
      <c r="H169" s="50" t="s">
        <v>419</v>
      </c>
      <c r="I169" s="6"/>
    </row>
    <row r="170" spans="1:9" x14ac:dyDescent="0.25">
      <c r="B170" s="15"/>
      <c r="C170" s="6"/>
      <c r="D170" s="6"/>
      <c r="E170" s="6"/>
      <c r="F170" s="6"/>
      <c r="G170" s="6"/>
      <c r="H170" s="6"/>
      <c r="I170" s="6"/>
    </row>
    <row r="171" spans="1:9" ht="13" x14ac:dyDescent="0.3">
      <c r="A171" s="4" t="s">
        <v>124</v>
      </c>
      <c r="B171" s="5">
        <v>395</v>
      </c>
      <c r="H171" s="6"/>
      <c r="I171" s="6"/>
    </row>
    <row r="172" spans="1:9" x14ac:dyDescent="0.25">
      <c r="A172" s="1" t="s">
        <v>15</v>
      </c>
      <c r="B172" s="5">
        <v>402</v>
      </c>
      <c r="H172" s="6"/>
      <c r="I172" s="6"/>
    </row>
    <row r="173" spans="1:9" x14ac:dyDescent="0.25">
      <c r="A173" s="1" t="s">
        <v>125</v>
      </c>
      <c r="B173" s="5">
        <v>296</v>
      </c>
      <c r="H173" s="6"/>
      <c r="I173" s="6"/>
    </row>
    <row r="174" spans="1:9" x14ac:dyDescent="0.25">
      <c r="A174" s="1" t="s">
        <v>126</v>
      </c>
      <c r="B174" s="5">
        <v>405</v>
      </c>
      <c r="H174" s="6"/>
      <c r="I174" s="6"/>
    </row>
    <row r="175" spans="1:9" x14ac:dyDescent="0.25">
      <c r="A175" s="1" t="s">
        <v>15</v>
      </c>
      <c r="B175" s="5">
        <v>433</v>
      </c>
      <c r="H175" s="6"/>
      <c r="I175" s="6"/>
    </row>
    <row r="176" spans="1:9" x14ac:dyDescent="0.25">
      <c r="A176" s="1" t="s">
        <v>273</v>
      </c>
      <c r="B176" s="5">
        <v>398</v>
      </c>
      <c r="H176" s="6"/>
      <c r="I176" s="6"/>
    </row>
    <row r="177" spans="1:9" x14ac:dyDescent="0.25">
      <c r="A177" s="1" t="s">
        <v>127</v>
      </c>
      <c r="B177" s="5">
        <v>260</v>
      </c>
      <c r="H177" s="6"/>
      <c r="I177" s="6"/>
    </row>
    <row r="178" spans="1:9" x14ac:dyDescent="0.25">
      <c r="A178" s="1" t="s">
        <v>128</v>
      </c>
      <c r="B178" s="5">
        <v>324</v>
      </c>
      <c r="H178" s="6"/>
      <c r="I178" s="6"/>
    </row>
    <row r="179" spans="1:9" x14ac:dyDescent="0.25">
      <c r="A179" s="1" t="s">
        <v>129</v>
      </c>
      <c r="B179" s="5">
        <v>276</v>
      </c>
      <c r="H179" s="6"/>
      <c r="I179" s="6"/>
    </row>
    <row r="180" spans="1:9" x14ac:dyDescent="0.25">
      <c r="H180" s="6"/>
      <c r="I180" s="6"/>
    </row>
    <row r="181" spans="1:9" ht="13" x14ac:dyDescent="0.3">
      <c r="A181" s="4" t="s">
        <v>130</v>
      </c>
      <c r="B181" s="5">
        <v>2517</v>
      </c>
      <c r="C181" s="5" t="s">
        <v>326</v>
      </c>
      <c r="D181" s="2" t="s">
        <v>50</v>
      </c>
      <c r="E181" s="2" t="s">
        <v>327</v>
      </c>
      <c r="G181" s="2" t="s">
        <v>328</v>
      </c>
      <c r="H181" s="6" t="s">
        <v>329</v>
      </c>
      <c r="I181" s="6"/>
    </row>
    <row r="182" spans="1:9" ht="13" x14ac:dyDescent="0.3">
      <c r="A182" s="4"/>
      <c r="B182" s="5">
        <v>2376</v>
      </c>
      <c r="C182" s="5" t="s">
        <v>311</v>
      </c>
      <c r="D182" s="2" t="s">
        <v>50</v>
      </c>
      <c r="E182" s="2" t="s">
        <v>312</v>
      </c>
      <c r="G182" s="2" t="s">
        <v>117</v>
      </c>
      <c r="H182" s="6" t="s">
        <v>305</v>
      </c>
      <c r="I182" s="6"/>
    </row>
    <row r="183" spans="1:9" x14ac:dyDescent="0.25">
      <c r="A183" s="1" t="s">
        <v>39</v>
      </c>
      <c r="B183" s="5">
        <v>2158</v>
      </c>
      <c r="C183" s="5" t="s">
        <v>420</v>
      </c>
      <c r="D183" s="2" t="s">
        <v>50</v>
      </c>
      <c r="E183" s="2" t="s">
        <v>327</v>
      </c>
      <c r="F183" s="2" t="s">
        <v>11</v>
      </c>
      <c r="G183" s="2" t="s">
        <v>117</v>
      </c>
      <c r="H183" s="6" t="s">
        <v>421</v>
      </c>
      <c r="I183" s="6"/>
    </row>
    <row r="184" spans="1:9" x14ac:dyDescent="0.25">
      <c r="A184" s="1" t="s">
        <v>131</v>
      </c>
      <c r="B184" s="5">
        <v>2517</v>
      </c>
      <c r="C184" s="5" t="s">
        <v>326</v>
      </c>
      <c r="D184" s="2" t="s">
        <v>50</v>
      </c>
      <c r="E184" s="2" t="s">
        <v>327</v>
      </c>
      <c r="G184" s="2" t="s">
        <v>328</v>
      </c>
      <c r="H184" s="6" t="s">
        <v>329</v>
      </c>
      <c r="I184" s="6"/>
    </row>
    <row r="185" spans="1:9" x14ac:dyDescent="0.25">
      <c r="B185" s="5">
        <v>2376</v>
      </c>
      <c r="C185" s="5" t="s">
        <v>311</v>
      </c>
      <c r="D185" s="2" t="s">
        <v>50</v>
      </c>
      <c r="E185" s="2" t="s">
        <v>312</v>
      </c>
      <c r="G185" s="2" t="s">
        <v>117</v>
      </c>
      <c r="H185" s="6" t="s">
        <v>305</v>
      </c>
      <c r="I185" s="6"/>
    </row>
    <row r="186" spans="1:9" x14ac:dyDescent="0.25">
      <c r="A186" s="1" t="s">
        <v>39</v>
      </c>
      <c r="B186" s="5">
        <v>2158</v>
      </c>
      <c r="C186" s="5" t="s">
        <v>420</v>
      </c>
      <c r="D186" s="2" t="s">
        <v>50</v>
      </c>
      <c r="E186" s="2" t="s">
        <v>327</v>
      </c>
      <c r="G186" s="2" t="s">
        <v>117</v>
      </c>
      <c r="H186" s="6" t="s">
        <v>421</v>
      </c>
      <c r="I186" s="6"/>
    </row>
    <row r="187" spans="1:9" x14ac:dyDescent="0.25">
      <c r="C187" s="5"/>
      <c r="H187" s="6"/>
      <c r="I187" s="6"/>
    </row>
    <row r="188" spans="1:9" ht="13" x14ac:dyDescent="0.3">
      <c r="A188" s="4" t="s">
        <v>132</v>
      </c>
      <c r="B188" s="2">
        <v>49</v>
      </c>
      <c r="C188" s="5" t="s">
        <v>133</v>
      </c>
      <c r="D188" s="2" t="s">
        <v>50</v>
      </c>
      <c r="E188" s="2" t="s">
        <v>134</v>
      </c>
      <c r="G188" s="2" t="s">
        <v>135</v>
      </c>
      <c r="H188" s="6" t="s">
        <v>136</v>
      </c>
      <c r="I188" s="6"/>
    </row>
    <row r="189" spans="1:9" ht="13" x14ac:dyDescent="0.3">
      <c r="A189" s="4"/>
      <c r="C189" s="5" t="s">
        <v>279</v>
      </c>
      <c r="D189" s="2" t="s">
        <v>50</v>
      </c>
      <c r="E189" s="2" t="s">
        <v>250</v>
      </c>
      <c r="G189" s="2" t="s">
        <v>280</v>
      </c>
      <c r="H189" s="6" t="s">
        <v>277</v>
      </c>
      <c r="I189" s="6"/>
    </row>
    <row r="190" spans="1:9" x14ac:dyDescent="0.25">
      <c r="A190" s="1" t="s">
        <v>39</v>
      </c>
      <c r="B190" s="5">
        <v>66</v>
      </c>
      <c r="C190" s="5" t="s">
        <v>411</v>
      </c>
      <c r="D190" s="2" t="s">
        <v>50</v>
      </c>
      <c r="E190" s="2" t="s">
        <v>401</v>
      </c>
      <c r="G190" s="2" t="s">
        <v>413</v>
      </c>
      <c r="H190" s="6" t="s">
        <v>367</v>
      </c>
      <c r="I190" s="6"/>
    </row>
    <row r="191" spans="1:9" x14ac:dyDescent="0.25">
      <c r="A191" s="1" t="s">
        <v>137</v>
      </c>
      <c r="B191" s="2">
        <v>70</v>
      </c>
      <c r="C191" s="5" t="s">
        <v>138</v>
      </c>
      <c r="D191" s="2" t="s">
        <v>50</v>
      </c>
      <c r="E191" s="2" t="s">
        <v>139</v>
      </c>
      <c r="G191" s="2" t="s">
        <v>53</v>
      </c>
      <c r="H191" s="6" t="s">
        <v>140</v>
      </c>
      <c r="I191" s="6"/>
    </row>
    <row r="192" spans="1:9" x14ac:dyDescent="0.25">
      <c r="A192" s="1" t="s">
        <v>39</v>
      </c>
      <c r="B192" s="5">
        <v>162</v>
      </c>
      <c r="C192" s="5" t="s">
        <v>414</v>
      </c>
      <c r="D192" s="2" t="s">
        <v>50</v>
      </c>
      <c r="E192" s="2" t="s">
        <v>415</v>
      </c>
      <c r="G192" s="2" t="s">
        <v>117</v>
      </c>
      <c r="H192" s="6" t="s">
        <v>387</v>
      </c>
      <c r="I192" s="6"/>
    </row>
    <row r="193" spans="1:9" ht="13" x14ac:dyDescent="0.3">
      <c r="A193" s="4" t="s">
        <v>141</v>
      </c>
      <c r="B193" s="2">
        <v>442</v>
      </c>
      <c r="H193" s="6"/>
      <c r="I193" s="6"/>
    </row>
    <row r="194" spans="1:9" x14ac:dyDescent="0.25">
      <c r="A194" s="1" t="s">
        <v>15</v>
      </c>
      <c r="B194" s="2">
        <v>474</v>
      </c>
      <c r="H194" s="6"/>
      <c r="I194" s="6"/>
    </row>
    <row r="195" spans="1:9" x14ac:dyDescent="0.25">
      <c r="A195" s="1" t="s">
        <v>125</v>
      </c>
      <c r="B195" s="2">
        <v>274</v>
      </c>
      <c r="H195" s="6"/>
      <c r="I195" s="6"/>
    </row>
    <row r="196" spans="1:9" x14ac:dyDescent="0.25">
      <c r="A196" s="1" t="s">
        <v>126</v>
      </c>
      <c r="B196" s="2">
        <v>439</v>
      </c>
      <c r="H196" s="6"/>
      <c r="I196" s="6"/>
    </row>
    <row r="197" spans="1:9" x14ac:dyDescent="0.25">
      <c r="A197" s="1" t="s">
        <v>15</v>
      </c>
      <c r="B197" s="2">
        <v>514</v>
      </c>
      <c r="H197" s="6"/>
      <c r="I197" s="6"/>
    </row>
    <row r="198" spans="1:9" x14ac:dyDescent="0.25">
      <c r="A198" s="1" t="s">
        <v>273</v>
      </c>
      <c r="B198" s="2">
        <v>435</v>
      </c>
      <c r="H198" s="6"/>
      <c r="I198" s="6"/>
    </row>
    <row r="199" spans="1:9" x14ac:dyDescent="0.25">
      <c r="A199" s="1" t="s">
        <v>127</v>
      </c>
      <c r="B199" s="2">
        <v>212</v>
      </c>
      <c r="H199" s="6"/>
      <c r="I199" s="6"/>
    </row>
    <row r="200" spans="1:9" x14ac:dyDescent="0.25">
      <c r="A200" s="1" t="s">
        <v>128</v>
      </c>
      <c r="B200" s="2">
        <v>266</v>
      </c>
      <c r="H200" s="6"/>
      <c r="I200" s="6"/>
    </row>
    <row r="201" spans="1:9" x14ac:dyDescent="0.25">
      <c r="A201" s="1" t="s">
        <v>129</v>
      </c>
      <c r="B201" s="2">
        <v>192</v>
      </c>
      <c r="H201" s="6"/>
      <c r="I201" s="6"/>
    </row>
    <row r="202" spans="1:9" x14ac:dyDescent="0.25">
      <c r="H202" s="6"/>
      <c r="I202" s="6"/>
    </row>
    <row r="203" spans="1:9" ht="13" x14ac:dyDescent="0.3">
      <c r="A203" s="19" t="s">
        <v>142</v>
      </c>
      <c r="B203" s="36"/>
      <c r="C203" s="25" t="s">
        <v>143</v>
      </c>
      <c r="D203" s="36"/>
      <c r="E203" s="36"/>
      <c r="F203" s="36"/>
      <c r="G203" s="36"/>
      <c r="H203" s="22"/>
      <c r="I203" s="22"/>
    </row>
    <row r="204" spans="1:9" x14ac:dyDescent="0.25">
      <c r="A204" s="23" t="s">
        <v>146</v>
      </c>
      <c r="B204" s="36">
        <v>113</v>
      </c>
      <c r="C204" s="36">
        <v>34</v>
      </c>
      <c r="D204" s="36"/>
      <c r="E204" s="36"/>
      <c r="F204" s="36"/>
      <c r="G204" s="36"/>
      <c r="H204" s="22"/>
      <c r="I204" s="22"/>
    </row>
    <row r="205" spans="1:9" x14ac:dyDescent="0.25">
      <c r="A205" s="23" t="s">
        <v>144</v>
      </c>
      <c r="B205" s="36">
        <v>106</v>
      </c>
      <c r="C205" s="36">
        <v>56</v>
      </c>
      <c r="D205" s="36"/>
      <c r="E205" s="36"/>
      <c r="F205" s="36"/>
      <c r="G205" s="36"/>
      <c r="H205" s="22"/>
      <c r="I205" s="22"/>
    </row>
    <row r="206" spans="1:9" x14ac:dyDescent="0.25">
      <c r="A206" s="23" t="s">
        <v>145</v>
      </c>
      <c r="B206" s="36">
        <v>71</v>
      </c>
      <c r="C206" s="36">
        <v>5</v>
      </c>
      <c r="D206" s="36"/>
      <c r="E206" s="36"/>
      <c r="F206" s="36"/>
      <c r="G206" s="36"/>
      <c r="H206" s="22"/>
      <c r="I206" s="22"/>
    </row>
    <row r="207" spans="1:9" x14ac:dyDescent="0.25">
      <c r="A207" s="23" t="s">
        <v>147</v>
      </c>
      <c r="B207" s="36">
        <v>57</v>
      </c>
      <c r="C207" s="36">
        <v>2</v>
      </c>
      <c r="D207" s="36"/>
      <c r="E207" s="36"/>
      <c r="F207" s="36"/>
      <c r="G207" s="36"/>
      <c r="H207" s="22"/>
      <c r="I207" s="22"/>
    </row>
    <row r="208" spans="1:9" x14ac:dyDescent="0.25">
      <c r="A208" s="23" t="s">
        <v>272</v>
      </c>
      <c r="B208" s="36">
        <v>57</v>
      </c>
      <c r="C208" s="36">
        <v>2</v>
      </c>
      <c r="D208" s="36"/>
      <c r="E208" s="36"/>
      <c r="F208" s="36"/>
      <c r="G208" s="36"/>
      <c r="H208" s="36"/>
      <c r="I208" s="22"/>
    </row>
    <row r="209" spans="1:9" x14ac:dyDescent="0.25">
      <c r="A209" s="23" t="s">
        <v>150</v>
      </c>
      <c r="B209" s="36">
        <v>54</v>
      </c>
      <c r="C209" s="36"/>
      <c r="D209" s="36"/>
      <c r="E209" s="36"/>
      <c r="F209" s="36"/>
      <c r="G209" s="36"/>
      <c r="H209" s="36"/>
      <c r="I209" s="22"/>
    </row>
    <row r="210" spans="1:9" x14ac:dyDescent="0.25">
      <c r="A210" s="23" t="s">
        <v>148</v>
      </c>
      <c r="B210" s="36">
        <v>44</v>
      </c>
      <c r="C210" s="36"/>
      <c r="D210" s="36"/>
      <c r="E210" s="36"/>
      <c r="F210" s="36"/>
      <c r="G210" s="36"/>
      <c r="H210" s="36"/>
      <c r="I210" s="22"/>
    </row>
    <row r="211" spans="1:9" x14ac:dyDescent="0.25">
      <c r="A211" s="23" t="s">
        <v>149</v>
      </c>
      <c r="B211" s="36">
        <v>41</v>
      </c>
      <c r="C211" s="36"/>
      <c r="D211" s="36"/>
      <c r="E211" s="36"/>
      <c r="F211" s="36"/>
      <c r="G211" s="36"/>
      <c r="H211" s="36"/>
      <c r="I211" s="22"/>
    </row>
    <row r="212" spans="1:9" x14ac:dyDescent="0.25">
      <c r="A212" s="23" t="s">
        <v>301</v>
      </c>
      <c r="B212" s="36">
        <v>38</v>
      </c>
      <c r="C212" s="36">
        <v>2</v>
      </c>
      <c r="D212" s="36"/>
      <c r="E212" s="36"/>
      <c r="F212" s="36"/>
      <c r="G212" s="36"/>
      <c r="H212" s="36"/>
      <c r="I212" s="22"/>
    </row>
    <row r="213" spans="1:9" x14ac:dyDescent="0.25">
      <c r="A213" s="23" t="s">
        <v>278</v>
      </c>
      <c r="B213" s="36">
        <v>34</v>
      </c>
      <c r="C213" s="36"/>
      <c r="D213" s="36"/>
      <c r="E213" s="36"/>
      <c r="F213" s="36"/>
      <c r="G213" s="36"/>
      <c r="H213" s="36"/>
      <c r="I213" s="22"/>
    </row>
    <row r="214" spans="1:9" x14ac:dyDescent="0.25">
      <c r="A214" s="23" t="s">
        <v>158</v>
      </c>
      <c r="B214" s="36">
        <v>33</v>
      </c>
      <c r="C214" s="36"/>
      <c r="D214" s="36"/>
      <c r="E214" s="36"/>
      <c r="F214" s="36"/>
      <c r="G214" s="36"/>
      <c r="H214" s="36"/>
      <c r="I214" s="22"/>
    </row>
    <row r="215" spans="1:9" x14ac:dyDescent="0.25">
      <c r="A215" s="23" t="s">
        <v>151</v>
      </c>
      <c r="B215" s="36">
        <v>32</v>
      </c>
      <c r="C215" s="36">
        <v>27</v>
      </c>
      <c r="D215" s="36"/>
      <c r="E215" s="36"/>
      <c r="F215" s="36"/>
      <c r="G215" s="36"/>
      <c r="H215" s="36"/>
      <c r="I215" s="22"/>
    </row>
    <row r="216" spans="1:9" x14ac:dyDescent="0.25">
      <c r="A216" s="23" t="s">
        <v>152</v>
      </c>
      <c r="B216" s="36">
        <v>30</v>
      </c>
      <c r="C216" s="36"/>
      <c r="D216" s="36"/>
      <c r="E216" s="36"/>
      <c r="F216" s="36"/>
      <c r="G216" s="36"/>
      <c r="H216" s="36"/>
      <c r="I216" s="22"/>
    </row>
    <row r="217" spans="1:9" x14ac:dyDescent="0.25">
      <c r="A217" s="23" t="s">
        <v>153</v>
      </c>
      <c r="B217" s="36">
        <v>29</v>
      </c>
      <c r="C217" s="36">
        <v>3</v>
      </c>
      <c r="D217" s="36"/>
      <c r="E217" s="36"/>
      <c r="F217" s="36"/>
      <c r="G217" s="36"/>
      <c r="H217" s="36"/>
      <c r="I217" s="22"/>
    </row>
    <row r="218" spans="1:9" x14ac:dyDescent="0.25">
      <c r="A218" s="23" t="s">
        <v>154</v>
      </c>
      <c r="B218" s="36">
        <v>26</v>
      </c>
      <c r="C218" s="36"/>
      <c r="D218" s="36"/>
      <c r="E218" s="36"/>
      <c r="F218" s="36"/>
      <c r="G218" s="36"/>
      <c r="H218" s="36"/>
      <c r="I218" s="22"/>
    </row>
    <row r="219" spans="1:9" x14ac:dyDescent="0.25">
      <c r="A219" s="23" t="s">
        <v>316</v>
      </c>
      <c r="B219" s="36">
        <v>26</v>
      </c>
      <c r="C219" s="36"/>
      <c r="D219" s="36"/>
      <c r="E219" s="36"/>
      <c r="F219" s="36"/>
      <c r="G219" s="36"/>
      <c r="H219" s="36"/>
      <c r="I219" s="22"/>
    </row>
    <row r="220" spans="1:9" x14ac:dyDescent="0.25">
      <c r="A220" s="23" t="s">
        <v>318</v>
      </c>
      <c r="B220" s="36">
        <v>25</v>
      </c>
      <c r="C220" s="36"/>
      <c r="D220" s="36"/>
      <c r="E220" s="36"/>
      <c r="F220" s="36"/>
      <c r="G220" s="36"/>
      <c r="H220" s="36"/>
      <c r="I220" s="22"/>
    </row>
    <row r="221" spans="1:9" x14ac:dyDescent="0.25">
      <c r="A221" s="23" t="s">
        <v>155</v>
      </c>
      <c r="B221" s="36">
        <v>24</v>
      </c>
      <c r="C221" s="36"/>
      <c r="D221" s="36"/>
      <c r="E221" s="36"/>
      <c r="F221" s="36"/>
      <c r="G221" s="36"/>
      <c r="H221" s="36"/>
      <c r="I221" s="22"/>
    </row>
    <row r="222" spans="1:9" x14ac:dyDescent="0.25">
      <c r="A222" s="23" t="s">
        <v>156</v>
      </c>
      <c r="B222" s="36">
        <v>23</v>
      </c>
      <c r="C222" s="36">
        <v>1</v>
      </c>
      <c r="D222" s="36"/>
      <c r="E222" s="36"/>
      <c r="F222" s="36"/>
      <c r="G222" s="36"/>
      <c r="H222" s="36"/>
      <c r="I222" s="22"/>
    </row>
    <row r="223" spans="1:9" x14ac:dyDescent="0.25">
      <c r="A223" s="23"/>
      <c r="B223" s="36"/>
      <c r="C223" s="36"/>
      <c r="D223" s="36"/>
      <c r="E223" s="36"/>
      <c r="F223" s="36"/>
      <c r="G223" s="36"/>
      <c r="H223" s="36"/>
      <c r="I223" s="22"/>
    </row>
    <row r="224" spans="1:9" ht="13" x14ac:dyDescent="0.3">
      <c r="A224" s="19" t="s">
        <v>157</v>
      </c>
      <c r="B224" s="36"/>
      <c r="C224" s="36"/>
      <c r="D224" s="36"/>
      <c r="E224" s="36"/>
      <c r="F224" s="36"/>
      <c r="G224" s="36"/>
      <c r="H224" s="36"/>
      <c r="I224" s="22"/>
    </row>
    <row r="225" spans="1:9" x14ac:dyDescent="0.25">
      <c r="A225" s="23" t="s">
        <v>368</v>
      </c>
      <c r="B225" s="36">
        <v>14</v>
      </c>
      <c r="C225" s="36"/>
      <c r="D225" s="36"/>
      <c r="E225" s="36"/>
      <c r="F225" s="36"/>
      <c r="G225" s="36"/>
      <c r="H225" s="36"/>
      <c r="I225" s="22"/>
    </row>
    <row r="226" spans="1:9" x14ac:dyDescent="0.25">
      <c r="A226" s="23" t="s">
        <v>365</v>
      </c>
      <c r="B226" s="36">
        <v>11</v>
      </c>
      <c r="C226" s="36" t="s">
        <v>11</v>
      </c>
      <c r="D226" s="36"/>
      <c r="E226" s="36"/>
      <c r="F226" s="36"/>
      <c r="G226" s="36"/>
      <c r="H226" s="36"/>
      <c r="I226" s="22"/>
    </row>
    <row r="227" spans="1:9" x14ac:dyDescent="0.25">
      <c r="A227" s="23" t="s">
        <v>382</v>
      </c>
      <c r="B227" s="36">
        <v>8</v>
      </c>
      <c r="C227" s="36"/>
      <c r="D227" s="36"/>
      <c r="E227" s="36"/>
      <c r="F227" s="36"/>
      <c r="G227" s="36"/>
      <c r="H227" s="36"/>
      <c r="I227" s="22"/>
    </row>
    <row r="228" spans="1:9" x14ac:dyDescent="0.25">
      <c r="A228" s="23" t="s">
        <v>361</v>
      </c>
      <c r="B228" s="36">
        <v>7</v>
      </c>
      <c r="C228" s="36"/>
      <c r="D228" s="36"/>
      <c r="E228" s="36"/>
      <c r="F228" s="36"/>
      <c r="G228" s="36"/>
      <c r="H228" s="36"/>
      <c r="I228" s="22"/>
    </row>
    <row r="229" spans="1:9" x14ac:dyDescent="0.25">
      <c r="A229" s="23" t="s">
        <v>381</v>
      </c>
      <c r="B229" s="36">
        <v>6</v>
      </c>
      <c r="C229" s="36"/>
      <c r="D229" s="36"/>
      <c r="E229" s="36"/>
      <c r="F229" s="36"/>
      <c r="G229" s="36"/>
      <c r="H229" s="36"/>
      <c r="I229" s="22"/>
    </row>
    <row r="230" spans="1:9" x14ac:dyDescent="0.25">
      <c r="A230" s="23" t="s">
        <v>146</v>
      </c>
      <c r="B230" s="36">
        <v>5</v>
      </c>
      <c r="C230" s="36"/>
      <c r="D230" s="36"/>
      <c r="E230" s="36"/>
      <c r="F230" s="36"/>
      <c r="G230" s="36"/>
      <c r="H230" s="36"/>
      <c r="I230" s="22"/>
    </row>
    <row r="231" spans="1:9" x14ac:dyDescent="0.25">
      <c r="A231" s="23"/>
      <c r="B231" s="36"/>
      <c r="C231" s="36"/>
      <c r="D231" s="36"/>
      <c r="E231" s="36"/>
      <c r="F231" s="36"/>
      <c r="G231" s="36"/>
      <c r="H231" s="36"/>
      <c r="I231" s="22"/>
    </row>
    <row r="233" spans="1:9" x14ac:dyDescent="0.25">
      <c r="I233" s="6"/>
    </row>
    <row r="234" spans="1:9" ht="13" x14ac:dyDescent="0.3">
      <c r="A234" s="4" t="s">
        <v>159</v>
      </c>
      <c r="B234" s="2">
        <v>96</v>
      </c>
      <c r="C234" s="5" t="s">
        <v>160</v>
      </c>
      <c r="D234" s="2">
        <v>1.66</v>
      </c>
      <c r="F234" s="2" t="s">
        <v>11</v>
      </c>
      <c r="I234" s="6"/>
    </row>
    <row r="235" spans="1:9" x14ac:dyDescent="0.25">
      <c r="A235" s="1" t="s">
        <v>161</v>
      </c>
      <c r="B235" s="2">
        <v>100</v>
      </c>
      <c r="D235" s="2">
        <v>1.7</v>
      </c>
      <c r="I235" s="6"/>
    </row>
    <row r="236" spans="1:9" x14ac:dyDescent="0.25">
      <c r="A236" s="1" t="s">
        <v>125</v>
      </c>
      <c r="D236" s="2">
        <v>1.82</v>
      </c>
      <c r="I236" s="6"/>
    </row>
    <row r="237" spans="1:9" ht="13" x14ac:dyDescent="0.3">
      <c r="A237" s="4" t="s">
        <v>162</v>
      </c>
      <c r="B237" s="2">
        <v>97</v>
      </c>
      <c r="D237" s="2">
        <v>1.67</v>
      </c>
      <c r="I237" s="6"/>
    </row>
    <row r="238" spans="1:9" x14ac:dyDescent="0.25">
      <c r="A238" s="1" t="s">
        <v>161</v>
      </c>
      <c r="B238" s="2">
        <v>77</v>
      </c>
      <c r="D238" s="2">
        <v>1.43</v>
      </c>
      <c r="I238" s="6"/>
    </row>
    <row r="239" spans="1:9" x14ac:dyDescent="0.25">
      <c r="A239" s="1" t="s">
        <v>125</v>
      </c>
      <c r="D239" s="2">
        <v>1.31</v>
      </c>
      <c r="I239" s="6"/>
    </row>
    <row r="240" spans="1:9" x14ac:dyDescent="0.25">
      <c r="I240" s="6"/>
    </row>
    <row r="241" spans="1:9" ht="13" x14ac:dyDescent="0.3">
      <c r="A241" s="4" t="s">
        <v>163</v>
      </c>
      <c r="B241" s="2">
        <v>0</v>
      </c>
      <c r="I241" s="6"/>
    </row>
    <row r="242" spans="1:9" x14ac:dyDescent="0.25">
      <c r="A242" s="1" t="s">
        <v>76</v>
      </c>
      <c r="B242" s="2">
        <v>244</v>
      </c>
      <c r="I242" s="6"/>
    </row>
    <row r="243" spans="1:9" x14ac:dyDescent="0.25">
      <c r="A243" s="1" t="s">
        <v>164</v>
      </c>
      <c r="B243" s="2">
        <v>452</v>
      </c>
      <c r="C243" s="37">
        <v>42614</v>
      </c>
      <c r="I243" s="6"/>
    </row>
    <row r="244" spans="1:9" x14ac:dyDescent="0.25">
      <c r="A244" s="1" t="s">
        <v>11</v>
      </c>
      <c r="B244" s="2" t="s">
        <v>11</v>
      </c>
      <c r="C244" s="37" t="s">
        <v>11</v>
      </c>
      <c r="I244" s="6"/>
    </row>
    <row r="245" spans="1:9" ht="13" x14ac:dyDescent="0.3">
      <c r="A245" s="31" t="s">
        <v>165</v>
      </c>
      <c r="B245" s="2">
        <v>0</v>
      </c>
      <c r="I245" s="6"/>
    </row>
    <row r="246" spans="1:9" ht="13" x14ac:dyDescent="0.3">
      <c r="A246" s="31" t="s">
        <v>76</v>
      </c>
      <c r="B246" s="2">
        <v>308</v>
      </c>
      <c r="I246" s="6"/>
    </row>
    <row r="247" spans="1:9" ht="13" x14ac:dyDescent="0.3">
      <c r="A247" s="31" t="s">
        <v>164</v>
      </c>
      <c r="B247" s="2">
        <v>380</v>
      </c>
      <c r="C247" s="37">
        <v>41334</v>
      </c>
      <c r="I247" s="6"/>
    </row>
    <row r="248" spans="1:9" ht="13" x14ac:dyDescent="0.3">
      <c r="A248" s="31" t="s">
        <v>11</v>
      </c>
      <c r="B248" s="2">
        <v>374</v>
      </c>
      <c r="C248" s="37">
        <v>38626</v>
      </c>
      <c r="I248" s="6"/>
    </row>
    <row r="249" spans="1:9" x14ac:dyDescent="0.25">
      <c r="I249" s="6"/>
    </row>
    <row r="250" spans="1:9" ht="13" x14ac:dyDescent="0.3">
      <c r="A250" s="4" t="s">
        <v>166</v>
      </c>
      <c r="B250" s="2">
        <v>19</v>
      </c>
      <c r="I250" s="6"/>
    </row>
    <row r="251" spans="1:9" x14ac:dyDescent="0.25">
      <c r="A251" s="1" t="s">
        <v>76</v>
      </c>
      <c r="B251" s="2">
        <v>261</v>
      </c>
      <c r="I251" s="6"/>
    </row>
    <row r="252" spans="1:9" x14ac:dyDescent="0.25">
      <c r="A252" s="1" t="s">
        <v>164</v>
      </c>
      <c r="B252" s="2">
        <v>654</v>
      </c>
      <c r="C252" s="37">
        <v>38412</v>
      </c>
      <c r="I252" s="6"/>
    </row>
    <row r="253" spans="1:9" ht="13" x14ac:dyDescent="0.3">
      <c r="A253" s="31" t="s">
        <v>165</v>
      </c>
      <c r="B253" s="2">
        <v>19</v>
      </c>
      <c r="I253" s="6"/>
    </row>
    <row r="254" spans="1:9" ht="13" x14ac:dyDescent="0.3">
      <c r="A254" s="31" t="s">
        <v>76</v>
      </c>
      <c r="B254" s="2">
        <v>196</v>
      </c>
      <c r="I254" s="6"/>
    </row>
    <row r="255" spans="1:9" ht="13" x14ac:dyDescent="0.3">
      <c r="A255" s="31" t="s">
        <v>164</v>
      </c>
      <c r="B255" s="2">
        <v>504</v>
      </c>
      <c r="I255" s="6"/>
    </row>
    <row r="256" spans="1:9" x14ac:dyDescent="0.25">
      <c r="I256" s="6"/>
    </row>
    <row r="257" spans="1:9" ht="13" x14ac:dyDescent="0.3">
      <c r="A257" s="19" t="s">
        <v>167</v>
      </c>
      <c r="B257" s="36"/>
      <c r="C257" s="36"/>
      <c r="D257" s="36"/>
      <c r="E257" s="36"/>
      <c r="F257" s="36"/>
      <c r="G257" s="36"/>
      <c r="H257" s="36"/>
      <c r="I257" s="22"/>
    </row>
    <row r="258" spans="1:9" x14ac:dyDescent="0.25">
      <c r="A258" s="47" t="s">
        <v>375</v>
      </c>
      <c r="B258" s="36">
        <v>14</v>
      </c>
      <c r="C258" s="36"/>
      <c r="D258" s="36"/>
      <c r="E258" s="36"/>
      <c r="F258" s="36"/>
      <c r="G258" s="36"/>
      <c r="H258" s="36"/>
      <c r="I258" s="22"/>
    </row>
    <row r="259" spans="1:9" x14ac:dyDescent="0.25">
      <c r="A259" s="47" t="s">
        <v>361</v>
      </c>
      <c r="B259" s="36">
        <v>13</v>
      </c>
      <c r="C259" s="36"/>
      <c r="D259" s="36"/>
      <c r="E259" s="36"/>
      <c r="F259" s="36"/>
      <c r="G259" s="36"/>
      <c r="H259" s="36"/>
      <c r="I259" s="22"/>
    </row>
    <row r="260" spans="1:9" x14ac:dyDescent="0.25">
      <c r="A260" s="47" t="s">
        <v>382</v>
      </c>
      <c r="B260" s="36">
        <v>11</v>
      </c>
      <c r="C260" s="36"/>
      <c r="D260" s="36"/>
      <c r="E260" s="36"/>
      <c r="F260" s="36"/>
      <c r="G260" s="36"/>
      <c r="H260" s="36"/>
      <c r="I260" s="22"/>
    </row>
    <row r="261" spans="1:9" x14ac:dyDescent="0.25">
      <c r="A261" s="47" t="s">
        <v>365</v>
      </c>
      <c r="B261" s="36">
        <v>8</v>
      </c>
      <c r="C261" s="36"/>
      <c r="D261" s="36"/>
      <c r="E261" s="36"/>
      <c r="F261" s="36"/>
      <c r="G261" s="36"/>
      <c r="H261" s="36"/>
      <c r="I261" s="22"/>
    </row>
    <row r="262" spans="1:9" x14ac:dyDescent="0.25">
      <c r="A262" s="47" t="s">
        <v>381</v>
      </c>
      <c r="B262" s="36">
        <v>7</v>
      </c>
      <c r="C262" s="36"/>
      <c r="D262" s="36"/>
      <c r="E262" s="36"/>
      <c r="F262" s="36"/>
      <c r="G262" s="36"/>
      <c r="H262" s="36"/>
      <c r="I262" s="22"/>
    </row>
    <row r="263" spans="1:9" x14ac:dyDescent="0.25">
      <c r="A263" s="47" t="s">
        <v>394</v>
      </c>
      <c r="B263" s="36">
        <v>6</v>
      </c>
      <c r="C263" s="36"/>
      <c r="D263" s="36"/>
      <c r="E263" s="36"/>
      <c r="F263" s="36"/>
      <c r="G263" s="36"/>
      <c r="H263" s="36"/>
      <c r="I263" s="22"/>
    </row>
    <row r="264" spans="1:9" x14ac:dyDescent="0.25">
      <c r="A264" s="47" t="s">
        <v>357</v>
      </c>
      <c r="B264" s="36">
        <v>5</v>
      </c>
      <c r="C264" s="36"/>
      <c r="D264" s="36"/>
      <c r="E264" s="36"/>
      <c r="F264" s="36"/>
      <c r="G264" s="36"/>
      <c r="H264" s="36"/>
      <c r="I264" s="22"/>
    </row>
    <row r="265" spans="1:9" x14ac:dyDescent="0.25">
      <c r="A265" s="47" t="s">
        <v>398</v>
      </c>
      <c r="B265" s="36">
        <v>5</v>
      </c>
      <c r="C265" s="36"/>
      <c r="D265" s="36"/>
      <c r="E265" s="36"/>
      <c r="F265" s="36"/>
      <c r="G265" s="36"/>
      <c r="H265" s="36"/>
      <c r="I265" s="22"/>
    </row>
    <row r="266" spans="1:9" x14ac:dyDescent="0.25">
      <c r="A266" s="47" t="s">
        <v>393</v>
      </c>
      <c r="B266" s="36">
        <v>5</v>
      </c>
      <c r="C266" s="36"/>
      <c r="D266" s="36"/>
      <c r="E266" s="36"/>
      <c r="F266" s="36"/>
      <c r="G266" s="36"/>
      <c r="H266" s="36"/>
      <c r="I266" s="22"/>
    </row>
    <row r="267" spans="1:9" x14ac:dyDescent="0.25">
      <c r="A267" s="47"/>
      <c r="B267" s="36"/>
      <c r="C267" s="36"/>
      <c r="D267" s="36"/>
      <c r="E267" s="36"/>
      <c r="F267" s="36"/>
      <c r="G267" s="36"/>
      <c r="H267" s="36"/>
      <c r="I267" s="22"/>
    </row>
    <row r="268" spans="1:9" ht="13" x14ac:dyDescent="0.3">
      <c r="A268" s="27" t="s">
        <v>170</v>
      </c>
      <c r="B268" s="36"/>
      <c r="C268" s="36"/>
      <c r="D268" s="36"/>
      <c r="E268" s="36"/>
      <c r="F268" s="36"/>
      <c r="G268" s="36"/>
      <c r="H268" s="36"/>
      <c r="I268" s="22"/>
    </row>
    <row r="269" spans="1:9" x14ac:dyDescent="0.25">
      <c r="A269" s="23" t="s">
        <v>144</v>
      </c>
      <c r="B269" s="36">
        <v>129</v>
      </c>
      <c r="C269" s="36"/>
      <c r="D269" s="36"/>
      <c r="E269" s="36"/>
      <c r="F269" s="36"/>
      <c r="G269" s="36"/>
      <c r="H269" s="36"/>
      <c r="I269" s="22"/>
    </row>
    <row r="270" spans="1:9" x14ac:dyDescent="0.25">
      <c r="A270" s="23" t="s">
        <v>171</v>
      </c>
      <c r="B270" s="36">
        <v>74</v>
      </c>
      <c r="C270" s="36"/>
      <c r="D270" s="36"/>
      <c r="E270" s="36"/>
      <c r="F270" s="36"/>
      <c r="G270" s="36"/>
      <c r="H270" s="36"/>
      <c r="I270" s="22"/>
    </row>
    <row r="271" spans="1:9" x14ac:dyDescent="0.25">
      <c r="A271" s="23" t="s">
        <v>169</v>
      </c>
      <c r="B271" s="36">
        <v>73</v>
      </c>
      <c r="C271" s="36"/>
      <c r="D271" s="36"/>
      <c r="E271" s="36"/>
      <c r="F271" s="36"/>
      <c r="G271" s="36"/>
      <c r="H271" s="36"/>
      <c r="I271" s="22"/>
    </row>
    <row r="272" spans="1:9" x14ac:dyDescent="0.25">
      <c r="A272" s="23" t="s">
        <v>146</v>
      </c>
      <c r="B272" s="36">
        <v>69</v>
      </c>
      <c r="C272" s="36"/>
      <c r="D272" s="36"/>
      <c r="E272" s="36"/>
      <c r="F272" s="36"/>
      <c r="G272" s="36"/>
      <c r="H272" s="36"/>
      <c r="I272" s="22"/>
    </row>
    <row r="273" spans="1:9" x14ac:dyDescent="0.25">
      <c r="A273" s="23" t="s">
        <v>278</v>
      </c>
      <c r="B273" s="36">
        <v>60</v>
      </c>
      <c r="C273" s="36"/>
      <c r="D273" s="36"/>
      <c r="E273" s="36"/>
      <c r="F273" s="36"/>
      <c r="G273" s="36"/>
      <c r="H273" s="36"/>
      <c r="I273" s="22"/>
    </row>
    <row r="274" spans="1:9" x14ac:dyDescent="0.25">
      <c r="A274" s="23" t="s">
        <v>158</v>
      </c>
      <c r="B274" s="36">
        <v>54</v>
      </c>
      <c r="C274" s="36"/>
      <c r="D274" s="36"/>
      <c r="E274" s="36"/>
      <c r="F274" s="36"/>
      <c r="G274" s="36"/>
      <c r="H274" s="36"/>
      <c r="I274" s="22"/>
    </row>
    <row r="275" spans="1:9" x14ac:dyDescent="0.25">
      <c r="A275" s="23" t="s">
        <v>147</v>
      </c>
      <c r="B275" s="36">
        <v>43</v>
      </c>
      <c r="C275" s="36"/>
      <c r="D275" s="36"/>
      <c r="E275" s="36"/>
      <c r="F275" s="36"/>
      <c r="G275" s="36"/>
      <c r="H275" s="36"/>
      <c r="I275" s="22"/>
    </row>
    <row r="276" spans="1:9" x14ac:dyDescent="0.25">
      <c r="A276" s="23" t="s">
        <v>151</v>
      </c>
      <c r="B276" s="36">
        <v>39</v>
      </c>
      <c r="C276" s="36"/>
      <c r="D276" s="36"/>
      <c r="E276" s="36"/>
      <c r="F276" s="36"/>
      <c r="G276" s="36"/>
      <c r="H276" s="36"/>
      <c r="I276" s="22"/>
    </row>
    <row r="277" spans="1:9" x14ac:dyDescent="0.25">
      <c r="A277" s="47" t="s">
        <v>225</v>
      </c>
      <c r="B277" s="36">
        <v>37</v>
      </c>
      <c r="C277" s="36"/>
      <c r="D277" s="36"/>
      <c r="E277" s="36"/>
      <c r="F277" s="36"/>
      <c r="G277" s="36"/>
      <c r="H277" s="36"/>
      <c r="I277" s="22"/>
    </row>
    <row r="278" spans="1:9" x14ac:dyDescent="0.25">
      <c r="A278" s="23" t="s">
        <v>306</v>
      </c>
      <c r="B278" s="36">
        <v>33</v>
      </c>
      <c r="C278" s="36"/>
      <c r="D278" s="36"/>
      <c r="E278" s="36"/>
      <c r="F278" s="36"/>
      <c r="G278" s="36"/>
      <c r="H278" s="36"/>
      <c r="I278" s="22"/>
    </row>
    <row r="279" spans="1:9" x14ac:dyDescent="0.25">
      <c r="A279" s="23" t="s">
        <v>145</v>
      </c>
      <c r="B279" s="36">
        <v>33</v>
      </c>
      <c r="C279" s="36"/>
      <c r="D279" s="36"/>
      <c r="E279" s="36"/>
      <c r="F279" s="36"/>
      <c r="G279" s="36"/>
      <c r="H279" s="36"/>
      <c r="I279" s="22"/>
    </row>
    <row r="280" spans="1:9" x14ac:dyDescent="0.25">
      <c r="A280" s="23" t="s">
        <v>154</v>
      </c>
      <c r="B280" s="36">
        <v>33</v>
      </c>
      <c r="C280" s="36"/>
      <c r="D280" s="36"/>
      <c r="E280" s="36"/>
      <c r="F280" s="36"/>
      <c r="G280" s="36"/>
      <c r="H280" s="36"/>
      <c r="I280" s="22"/>
    </row>
    <row r="281" spans="1:9" x14ac:dyDescent="0.25">
      <c r="A281" s="23" t="s">
        <v>363</v>
      </c>
      <c r="B281" s="36">
        <v>30</v>
      </c>
      <c r="C281" s="36"/>
      <c r="D281" s="36"/>
      <c r="E281" s="36"/>
      <c r="F281" s="36"/>
      <c r="G281" s="36"/>
      <c r="H281" s="36"/>
      <c r="I281" s="22"/>
    </row>
    <row r="282" spans="1:9" x14ac:dyDescent="0.25">
      <c r="A282" s="23" t="s">
        <v>316</v>
      </c>
      <c r="B282" s="36">
        <v>30</v>
      </c>
      <c r="C282" s="36"/>
      <c r="D282" s="36"/>
      <c r="E282" s="36"/>
      <c r="F282" s="36"/>
      <c r="G282" s="36"/>
      <c r="H282" s="36"/>
      <c r="I282" s="22"/>
    </row>
    <row r="283" spans="1:9" x14ac:dyDescent="0.25">
      <c r="A283" s="23" t="s">
        <v>149</v>
      </c>
      <c r="B283" s="36">
        <v>30</v>
      </c>
      <c r="C283" s="36"/>
      <c r="D283" s="36"/>
      <c r="E283" s="36"/>
      <c r="F283" s="36"/>
      <c r="G283" s="36"/>
      <c r="H283" s="36"/>
      <c r="I283" s="22"/>
    </row>
    <row r="284" spans="1:9" x14ac:dyDescent="0.25">
      <c r="A284" s="23"/>
      <c r="B284" s="36"/>
      <c r="C284" s="36"/>
      <c r="D284" s="36"/>
      <c r="E284" s="36"/>
      <c r="F284" s="36"/>
      <c r="G284" s="36"/>
      <c r="H284" s="36"/>
      <c r="I284" s="22"/>
    </row>
    <row r="285" spans="1:9" x14ac:dyDescent="0.25">
      <c r="A285" s="23"/>
      <c r="B285" s="36"/>
      <c r="C285" s="36"/>
      <c r="D285" s="36"/>
      <c r="E285" s="36"/>
      <c r="F285" s="36"/>
      <c r="G285" s="36"/>
      <c r="H285" s="36"/>
      <c r="I285" s="22"/>
    </row>
    <row r="286" spans="1:9" x14ac:dyDescent="0.25">
      <c r="I286" s="6"/>
    </row>
    <row r="287" spans="1:9" ht="13" x14ac:dyDescent="0.3">
      <c r="A287" s="4" t="s">
        <v>172</v>
      </c>
      <c r="C287" s="5" t="s">
        <v>173</v>
      </c>
      <c r="D287" s="5" t="s">
        <v>174</v>
      </c>
      <c r="E287" s="5" t="s">
        <v>173</v>
      </c>
      <c r="I287" s="6"/>
    </row>
    <row r="288" spans="1:9" ht="13" x14ac:dyDescent="0.3">
      <c r="A288" s="4"/>
      <c r="C288" s="5"/>
      <c r="D288" s="5"/>
      <c r="E288" s="5"/>
      <c r="I288" s="6"/>
    </row>
    <row r="289" spans="1:9" x14ac:dyDescent="0.25">
      <c r="A289" s="1" t="s">
        <v>405</v>
      </c>
      <c r="B289" s="2">
        <v>10</v>
      </c>
      <c r="C289" s="2">
        <v>56</v>
      </c>
      <c r="D289" s="2">
        <v>10</v>
      </c>
      <c r="E289" s="2">
        <v>56</v>
      </c>
      <c r="I289" s="6"/>
    </row>
    <row r="290" spans="1:9" x14ac:dyDescent="0.25">
      <c r="A290" s="1" t="s">
        <v>400</v>
      </c>
      <c r="B290" s="2">
        <v>0</v>
      </c>
      <c r="C290" s="2">
        <v>2</v>
      </c>
      <c r="D290" s="2">
        <v>0</v>
      </c>
      <c r="E290" s="2">
        <v>2</v>
      </c>
      <c r="I290" s="6"/>
    </row>
    <row r="291" spans="1:9" x14ac:dyDescent="0.25">
      <c r="A291" s="1" t="s">
        <v>406</v>
      </c>
      <c r="B291" s="2">
        <v>0</v>
      </c>
      <c r="C291" s="2">
        <v>1</v>
      </c>
      <c r="D291" s="2">
        <v>0</v>
      </c>
      <c r="E291" s="2">
        <v>1</v>
      </c>
      <c r="I291" s="6"/>
    </row>
    <row r="292" spans="1:9" x14ac:dyDescent="0.25">
      <c r="A292" s="1" t="s">
        <v>407</v>
      </c>
      <c r="I292" s="6"/>
    </row>
    <row r="293" spans="1:9" x14ac:dyDescent="0.25">
      <c r="I293" s="6"/>
    </row>
    <row r="294" spans="1:9" x14ac:dyDescent="0.25">
      <c r="A294" s="1" t="s">
        <v>176</v>
      </c>
      <c r="B294" s="2">
        <v>5</v>
      </c>
      <c r="I294" s="6"/>
    </row>
    <row r="295" spans="1:9" x14ac:dyDescent="0.25">
      <c r="A295" s="1" t="s">
        <v>353</v>
      </c>
      <c r="B295" s="2">
        <v>5</v>
      </c>
      <c r="I295" s="6"/>
    </row>
    <row r="296" spans="1:9" x14ac:dyDescent="0.25">
      <c r="I296" s="6"/>
    </row>
    <row r="297" spans="1:9" x14ac:dyDescent="0.25">
      <c r="I297" s="6"/>
    </row>
    <row r="298" spans="1:9" x14ac:dyDescent="0.25">
      <c r="A298" s="1" t="s">
        <v>177</v>
      </c>
      <c r="B298" s="2">
        <v>4</v>
      </c>
      <c r="C298" s="5" t="s">
        <v>178</v>
      </c>
      <c r="D298" s="2">
        <v>8</v>
      </c>
      <c r="I298" s="6"/>
    </row>
    <row r="299" spans="1:9" x14ac:dyDescent="0.25">
      <c r="C299" s="5"/>
      <c r="I299" s="6"/>
    </row>
    <row r="300" spans="1:9" x14ac:dyDescent="0.25">
      <c r="A300" s="1" t="s">
        <v>179</v>
      </c>
      <c r="B300" s="2">
        <v>8</v>
      </c>
      <c r="C300" s="5" t="s">
        <v>178</v>
      </c>
      <c r="D300" s="2">
        <v>11</v>
      </c>
      <c r="E300" s="2" t="s">
        <v>11</v>
      </c>
      <c r="F300" s="2" t="s">
        <v>11</v>
      </c>
      <c r="I300" s="6"/>
    </row>
    <row r="301" spans="1:9" x14ac:dyDescent="0.25">
      <c r="A301" s="1" t="s">
        <v>376</v>
      </c>
      <c r="B301" s="2">
        <v>4</v>
      </c>
      <c r="C301" s="5" t="s">
        <v>178</v>
      </c>
      <c r="D301" s="2">
        <v>4</v>
      </c>
      <c r="I301" s="6"/>
    </row>
    <row r="302" spans="1:9" x14ac:dyDescent="0.25">
      <c r="A302" s="1" t="s">
        <v>402</v>
      </c>
      <c r="B302" s="2">
        <v>3</v>
      </c>
      <c r="C302" s="5" t="s">
        <v>178</v>
      </c>
      <c r="D302" s="2">
        <v>3</v>
      </c>
      <c r="I302" s="6"/>
    </row>
    <row r="303" spans="1:9" x14ac:dyDescent="0.25">
      <c r="A303" s="1" t="s">
        <v>382</v>
      </c>
      <c r="B303" s="2">
        <v>1</v>
      </c>
      <c r="C303" s="5" t="s">
        <v>178</v>
      </c>
      <c r="D303" s="2">
        <v>1</v>
      </c>
      <c r="I303" s="6"/>
    </row>
    <row r="304" spans="1:9" x14ac:dyDescent="0.25">
      <c r="A304" s="1" t="s">
        <v>352</v>
      </c>
      <c r="B304" s="2">
        <v>0</v>
      </c>
      <c r="C304" s="5" t="s">
        <v>178</v>
      </c>
      <c r="D304" s="2">
        <v>1</v>
      </c>
      <c r="I304" s="6"/>
    </row>
    <row r="305" spans="1:9" x14ac:dyDescent="0.25">
      <c r="A305" s="1" t="s">
        <v>368</v>
      </c>
      <c r="B305" s="2">
        <v>0</v>
      </c>
      <c r="C305" s="5" t="s">
        <v>178</v>
      </c>
      <c r="D305" s="2">
        <v>1</v>
      </c>
      <c r="E305" s="1"/>
      <c r="I305" s="6"/>
    </row>
    <row r="306" spans="1:9" x14ac:dyDescent="0.25">
      <c r="C306" s="5"/>
      <c r="E306" s="1"/>
      <c r="I306" s="6"/>
    </row>
    <row r="307" spans="1:9" x14ac:dyDescent="0.25">
      <c r="A307" s="1" t="s">
        <v>180</v>
      </c>
      <c r="B307" s="2">
        <v>3</v>
      </c>
      <c r="E307" s="2" t="s">
        <v>11</v>
      </c>
      <c r="F307" s="2" t="s">
        <v>11</v>
      </c>
      <c r="I307" s="6"/>
    </row>
    <row r="308" spans="1:9" x14ac:dyDescent="0.25">
      <c r="A308" s="1" t="s">
        <v>381</v>
      </c>
      <c r="B308" s="2">
        <v>1</v>
      </c>
      <c r="I308" s="6"/>
    </row>
    <row r="309" spans="1:9" x14ac:dyDescent="0.25">
      <c r="A309" s="1" t="s">
        <v>352</v>
      </c>
      <c r="B309" s="2">
        <v>1</v>
      </c>
      <c r="I309" s="6"/>
    </row>
    <row r="310" spans="1:9" x14ac:dyDescent="0.25">
      <c r="A310" s="1" t="s">
        <v>368</v>
      </c>
      <c r="B310" s="2">
        <v>1</v>
      </c>
      <c r="I310" s="6"/>
    </row>
    <row r="311" spans="1:9" x14ac:dyDescent="0.25">
      <c r="I311" s="6"/>
    </row>
    <row r="312" spans="1:9" ht="13" x14ac:dyDescent="0.3">
      <c r="A312" s="19" t="s">
        <v>181</v>
      </c>
      <c r="B312" s="38">
        <v>0</v>
      </c>
      <c r="C312" s="36"/>
      <c r="D312" s="36"/>
      <c r="E312" s="36"/>
      <c r="F312" s="36"/>
      <c r="G312" s="36"/>
      <c r="H312" s="36"/>
      <c r="I312" s="22"/>
    </row>
    <row r="313" spans="1:9" ht="13" x14ac:dyDescent="0.3">
      <c r="A313" s="23" t="s">
        <v>11</v>
      </c>
      <c r="B313" s="42" t="s">
        <v>11</v>
      </c>
      <c r="C313" s="43" t="s">
        <v>11</v>
      </c>
      <c r="D313" s="21" t="s">
        <v>50</v>
      </c>
      <c r="E313" s="20" t="s">
        <v>11</v>
      </c>
      <c r="F313" s="21"/>
      <c r="G313" s="20" t="s">
        <v>11</v>
      </c>
      <c r="H313" s="22" t="s">
        <v>11</v>
      </c>
      <c r="I313" s="22"/>
    </row>
    <row r="314" spans="1:9" ht="13" x14ac:dyDescent="0.3">
      <c r="A314" s="19"/>
      <c r="B314" s="38"/>
      <c r="C314" s="36"/>
      <c r="D314" s="36"/>
      <c r="E314" s="36"/>
      <c r="F314" s="36"/>
      <c r="G314" s="36"/>
      <c r="H314" s="36"/>
      <c r="I314" s="22"/>
    </row>
    <row r="315" spans="1:9" ht="13" x14ac:dyDescent="0.3">
      <c r="A315" s="19" t="s">
        <v>183</v>
      </c>
      <c r="B315" s="36"/>
      <c r="C315" s="36"/>
      <c r="D315" s="36"/>
      <c r="E315" s="36"/>
      <c r="F315" s="36"/>
      <c r="G315" s="36"/>
      <c r="H315" s="36"/>
      <c r="I315" s="22"/>
    </row>
    <row r="316" spans="1:9" x14ac:dyDescent="0.25">
      <c r="A316" s="23" t="s">
        <v>145</v>
      </c>
      <c r="B316" s="36">
        <v>6</v>
      </c>
      <c r="C316" s="36"/>
      <c r="D316" s="36"/>
      <c r="E316" s="36"/>
      <c r="F316" s="36"/>
      <c r="G316" s="36"/>
      <c r="H316" s="36"/>
      <c r="I316" s="22"/>
    </row>
    <row r="317" spans="1:9" x14ac:dyDescent="0.25">
      <c r="A317" s="23" t="s">
        <v>147</v>
      </c>
      <c r="B317" s="36">
        <v>4</v>
      </c>
      <c r="C317" s="36"/>
      <c r="D317" s="36"/>
      <c r="E317" s="36"/>
      <c r="F317" s="36"/>
      <c r="G317" s="36"/>
      <c r="H317" s="36"/>
      <c r="I317" s="22"/>
    </row>
    <row r="318" spans="1:9" x14ac:dyDescent="0.25">
      <c r="A318" s="23" t="s">
        <v>148</v>
      </c>
      <c r="B318" s="36">
        <v>3</v>
      </c>
      <c r="C318" s="36"/>
      <c r="D318" s="36"/>
      <c r="E318" s="36"/>
      <c r="F318" s="36"/>
      <c r="G318" s="36"/>
      <c r="H318" s="36"/>
      <c r="I318" s="22"/>
    </row>
    <row r="319" spans="1:9" x14ac:dyDescent="0.25">
      <c r="A319" s="23" t="s">
        <v>146</v>
      </c>
      <c r="B319" s="36">
        <v>3</v>
      </c>
      <c r="C319" s="36"/>
      <c r="D319" s="36"/>
      <c r="E319" s="36"/>
      <c r="F319" s="36"/>
      <c r="G319" s="36"/>
      <c r="H319" s="36"/>
      <c r="I319" s="22"/>
    </row>
    <row r="320" spans="1:9" x14ac:dyDescent="0.25">
      <c r="A320" s="23" t="s">
        <v>184</v>
      </c>
      <c r="B320" s="36">
        <v>2</v>
      </c>
      <c r="C320" s="36"/>
      <c r="D320" s="36"/>
      <c r="E320" s="36"/>
      <c r="F320" s="36"/>
      <c r="G320" s="36"/>
      <c r="H320" s="36"/>
      <c r="I320" s="22"/>
    </row>
    <row r="321" spans="1:9" x14ac:dyDescent="0.25">
      <c r="A321" s="23" t="s">
        <v>185</v>
      </c>
      <c r="B321" s="36">
        <v>2</v>
      </c>
      <c r="C321" s="36" t="s">
        <v>186</v>
      </c>
      <c r="D321" s="36"/>
      <c r="E321" s="36"/>
      <c r="F321" s="36"/>
      <c r="G321" s="36"/>
      <c r="H321" s="36"/>
      <c r="I321" s="22"/>
    </row>
    <row r="322" spans="1:9" x14ac:dyDescent="0.25">
      <c r="A322" s="23" t="s">
        <v>182</v>
      </c>
      <c r="B322" s="36">
        <v>2</v>
      </c>
      <c r="C322" s="36" t="s">
        <v>186</v>
      </c>
      <c r="D322" s="36"/>
      <c r="E322" s="36"/>
      <c r="F322" s="36"/>
      <c r="G322" s="36"/>
      <c r="H322" s="36"/>
      <c r="I322" s="22"/>
    </row>
    <row r="323" spans="1:9" x14ac:dyDescent="0.25">
      <c r="A323" s="23" t="s">
        <v>310</v>
      </c>
      <c r="B323" s="36">
        <v>1</v>
      </c>
      <c r="C323" s="36"/>
      <c r="D323" s="36"/>
      <c r="E323" s="36"/>
      <c r="F323" s="36"/>
      <c r="G323" s="36"/>
      <c r="H323" s="36"/>
      <c r="I323" s="22"/>
    </row>
    <row r="324" spans="1:9" x14ac:dyDescent="0.25">
      <c r="A324" s="23" t="s">
        <v>168</v>
      </c>
      <c r="B324" s="36">
        <v>1</v>
      </c>
      <c r="C324" s="36"/>
      <c r="D324" s="36"/>
      <c r="E324" s="36"/>
      <c r="F324" s="36"/>
      <c r="G324" s="36"/>
      <c r="H324" s="36"/>
      <c r="I324" s="22"/>
    </row>
    <row r="325" spans="1:9" x14ac:dyDescent="0.25">
      <c r="A325" s="23" t="s">
        <v>144</v>
      </c>
      <c r="B325" s="36">
        <v>1</v>
      </c>
      <c r="C325" s="36"/>
      <c r="D325" s="36"/>
      <c r="E325" s="36"/>
      <c r="F325" s="36"/>
      <c r="G325" s="36"/>
      <c r="H325" s="36"/>
      <c r="I325" s="22"/>
    </row>
    <row r="326" spans="1:9" x14ac:dyDescent="0.25">
      <c r="A326" s="23" t="s">
        <v>264</v>
      </c>
      <c r="B326" s="42">
        <v>1</v>
      </c>
      <c r="C326" s="43" t="s">
        <v>11</v>
      </c>
      <c r="D326" s="36" t="s">
        <v>11</v>
      </c>
      <c r="E326" s="36" t="s">
        <v>11</v>
      </c>
      <c r="F326" s="36" t="s">
        <v>11</v>
      </c>
      <c r="G326" s="36" t="s">
        <v>11</v>
      </c>
      <c r="H326" s="36" t="s">
        <v>11</v>
      </c>
      <c r="I326" s="22" t="s">
        <v>11</v>
      </c>
    </row>
    <row r="327" spans="1:9" x14ac:dyDescent="0.25">
      <c r="A327" s="23" t="s">
        <v>187</v>
      </c>
      <c r="B327" s="36">
        <v>1</v>
      </c>
      <c r="C327" s="36"/>
      <c r="D327" s="36"/>
      <c r="E327" s="36"/>
      <c r="F327" s="36"/>
      <c r="G327" s="36"/>
      <c r="H327" s="36"/>
      <c r="I327" s="22"/>
    </row>
    <row r="328" spans="1:9" x14ac:dyDescent="0.25">
      <c r="A328" s="23" t="s">
        <v>188</v>
      </c>
      <c r="B328" s="36">
        <v>1</v>
      </c>
      <c r="C328" s="36"/>
      <c r="D328" s="36"/>
      <c r="E328" s="36"/>
      <c r="F328" s="36"/>
      <c r="G328" s="36"/>
      <c r="H328" s="36"/>
      <c r="I328" s="22"/>
    </row>
    <row r="329" spans="1:9" x14ac:dyDescent="0.25">
      <c r="A329" s="23" t="s">
        <v>149</v>
      </c>
      <c r="B329" s="36">
        <v>1</v>
      </c>
      <c r="C329" s="36"/>
      <c r="D329" s="36"/>
      <c r="E329" s="36"/>
      <c r="F329" s="36"/>
      <c r="G329" s="36"/>
      <c r="H329" s="36"/>
      <c r="I329" s="22"/>
    </row>
    <row r="330" spans="1:9" x14ac:dyDescent="0.25">
      <c r="A330" s="23" t="s">
        <v>154</v>
      </c>
      <c r="B330" s="36">
        <v>1</v>
      </c>
      <c r="C330" s="36"/>
      <c r="D330" s="36"/>
      <c r="E330" s="36"/>
      <c r="F330" s="36"/>
      <c r="G330" s="36"/>
      <c r="H330" s="36"/>
      <c r="I330" s="22"/>
    </row>
    <row r="331" spans="1:9" x14ac:dyDescent="0.25">
      <c r="A331" s="23" t="s">
        <v>272</v>
      </c>
      <c r="B331" s="36">
        <v>1</v>
      </c>
      <c r="C331" s="36"/>
      <c r="D331" s="36"/>
      <c r="E331" s="36"/>
      <c r="F331" s="36"/>
      <c r="G331" s="36"/>
      <c r="H331" s="36"/>
      <c r="I331" s="22"/>
    </row>
    <row r="332" spans="1:9" x14ac:dyDescent="0.25">
      <c r="A332" s="23" t="s">
        <v>318</v>
      </c>
      <c r="B332" s="36">
        <v>1</v>
      </c>
      <c r="C332" s="36"/>
      <c r="D332" s="36"/>
      <c r="E332" s="36"/>
      <c r="F332" s="36"/>
      <c r="G332" s="36"/>
      <c r="H332" s="36"/>
      <c r="I332" s="22"/>
    </row>
    <row r="333" spans="1:9" x14ac:dyDescent="0.25">
      <c r="A333" s="23"/>
      <c r="B333" s="36"/>
      <c r="C333" s="36"/>
      <c r="D333" s="36"/>
      <c r="E333" s="36"/>
      <c r="F333" s="36"/>
      <c r="G333" s="36"/>
      <c r="H333" s="36"/>
      <c r="I333" s="22"/>
    </row>
    <row r="334" spans="1:9" x14ac:dyDescent="0.25">
      <c r="A334" s="23"/>
      <c r="B334" s="36"/>
      <c r="C334" s="36"/>
      <c r="D334" s="36"/>
      <c r="E334" s="36"/>
      <c r="F334" s="36"/>
      <c r="G334" s="36"/>
      <c r="H334" s="36"/>
      <c r="I334" s="22"/>
    </row>
    <row r="335" spans="1:9" ht="13" x14ac:dyDescent="0.3">
      <c r="A335" s="19" t="s">
        <v>189</v>
      </c>
      <c r="B335" s="36"/>
      <c r="C335" s="36"/>
      <c r="D335" s="36"/>
      <c r="E335" s="36"/>
      <c r="F335" s="36"/>
      <c r="G335" s="36"/>
      <c r="H335" s="36"/>
      <c r="I335" s="22"/>
    </row>
    <row r="336" spans="1:9" x14ac:dyDescent="0.25">
      <c r="A336" s="23" t="s">
        <v>310</v>
      </c>
      <c r="B336" s="36">
        <v>4</v>
      </c>
      <c r="C336" s="43" t="s">
        <v>307</v>
      </c>
      <c r="D336" s="36" t="s">
        <v>50</v>
      </c>
      <c r="E336" s="36" t="s">
        <v>308</v>
      </c>
      <c r="F336" s="36"/>
      <c r="G336" s="36" t="s">
        <v>104</v>
      </c>
      <c r="H336" s="36" t="s">
        <v>94</v>
      </c>
      <c r="I336" s="22" t="s">
        <v>309</v>
      </c>
    </row>
    <row r="337" spans="1:9" x14ac:dyDescent="0.25">
      <c r="A337" s="23" t="s">
        <v>147</v>
      </c>
      <c r="B337" s="36">
        <v>4</v>
      </c>
      <c r="C337" s="43" t="s">
        <v>256</v>
      </c>
      <c r="D337" s="36" t="s">
        <v>50</v>
      </c>
      <c r="E337" s="36" t="s">
        <v>257</v>
      </c>
      <c r="F337" s="36"/>
      <c r="G337" s="36" t="s">
        <v>135</v>
      </c>
      <c r="H337" s="36" t="s">
        <v>94</v>
      </c>
      <c r="I337" s="22" t="s">
        <v>258</v>
      </c>
    </row>
    <row r="338" spans="1:9" x14ac:dyDescent="0.25">
      <c r="A338" s="23" t="s">
        <v>149</v>
      </c>
      <c r="B338" s="36">
        <v>4</v>
      </c>
      <c r="C338" s="34" t="s">
        <v>190</v>
      </c>
      <c r="D338" s="22" t="s">
        <v>50</v>
      </c>
      <c r="E338" s="22" t="s">
        <v>191</v>
      </c>
      <c r="F338" s="22"/>
      <c r="G338" s="22" t="s">
        <v>98</v>
      </c>
      <c r="H338" s="22" t="s">
        <v>94</v>
      </c>
      <c r="I338" s="22" t="s">
        <v>123</v>
      </c>
    </row>
    <row r="339" spans="1:9" x14ac:dyDescent="0.25">
      <c r="A339" s="23" t="s">
        <v>192</v>
      </c>
      <c r="B339" s="36">
        <v>8</v>
      </c>
      <c r="C339" s="25" t="s">
        <v>108</v>
      </c>
      <c r="D339" s="36" t="s">
        <v>50</v>
      </c>
      <c r="E339" s="36" t="s">
        <v>193</v>
      </c>
      <c r="F339" s="36"/>
      <c r="G339" s="36" t="s">
        <v>194</v>
      </c>
      <c r="H339" s="36" t="s">
        <v>94</v>
      </c>
      <c r="I339" s="22" t="s">
        <v>195</v>
      </c>
    </row>
    <row r="340" spans="1:9" ht="13" x14ac:dyDescent="0.3">
      <c r="A340" s="19" t="s">
        <v>196</v>
      </c>
      <c r="B340" s="36"/>
      <c r="C340" s="36"/>
      <c r="D340" s="36"/>
      <c r="E340" s="36"/>
      <c r="F340" s="36"/>
      <c r="G340" s="36"/>
      <c r="H340" s="36"/>
      <c r="I340" s="22"/>
    </row>
    <row r="341" spans="1:9" x14ac:dyDescent="0.25">
      <c r="A341" s="23" t="s">
        <v>146</v>
      </c>
      <c r="B341" s="36">
        <v>12</v>
      </c>
      <c r="C341" s="25" t="s">
        <v>197</v>
      </c>
      <c r="D341" s="25" t="s">
        <v>198</v>
      </c>
      <c r="E341" s="25" t="s">
        <v>199</v>
      </c>
      <c r="F341" s="36"/>
      <c r="G341" s="36"/>
      <c r="H341" s="36"/>
      <c r="I341" s="22"/>
    </row>
    <row r="342" spans="1:9" x14ac:dyDescent="0.25">
      <c r="I342" s="6"/>
    </row>
    <row r="343" spans="1:9" ht="13" x14ac:dyDescent="0.3">
      <c r="A343" s="4" t="s">
        <v>200</v>
      </c>
      <c r="B343" s="2">
        <v>0</v>
      </c>
      <c r="I343" s="6"/>
    </row>
    <row r="344" spans="1:9" x14ac:dyDescent="0.25">
      <c r="A344" s="29" t="s">
        <v>11</v>
      </c>
      <c r="B344" s="2" t="s">
        <v>11</v>
      </c>
      <c r="I344" s="6"/>
    </row>
    <row r="345" spans="1:9" x14ac:dyDescent="0.25">
      <c r="I345" s="6"/>
    </row>
    <row r="346" spans="1:9" ht="13" x14ac:dyDescent="0.3">
      <c r="A346" s="31" t="s">
        <v>170</v>
      </c>
      <c r="B346" s="2">
        <v>21</v>
      </c>
      <c r="I346" s="6"/>
    </row>
    <row r="347" spans="1:9" x14ac:dyDescent="0.25">
      <c r="A347" s="1" t="s">
        <v>201</v>
      </c>
      <c r="B347" s="2">
        <v>2</v>
      </c>
      <c r="I347" s="6"/>
    </row>
    <row r="348" spans="1:9" x14ac:dyDescent="0.25">
      <c r="A348" s="1" t="s">
        <v>207</v>
      </c>
      <c r="B348" s="2">
        <v>2</v>
      </c>
      <c r="I348" s="6"/>
    </row>
    <row r="349" spans="1:9" x14ac:dyDescent="0.25">
      <c r="A349" s="1" t="s">
        <v>209</v>
      </c>
      <c r="B349" s="2">
        <v>2</v>
      </c>
      <c r="I349" s="6"/>
    </row>
    <row r="350" spans="1:9" x14ac:dyDescent="0.25">
      <c r="A350" s="1" t="s">
        <v>204</v>
      </c>
      <c r="B350" s="2">
        <v>1</v>
      </c>
      <c r="I350" s="6"/>
    </row>
    <row r="351" spans="1:9" x14ac:dyDescent="0.25">
      <c r="A351" s="1" t="s">
        <v>208</v>
      </c>
      <c r="B351" s="2">
        <v>1</v>
      </c>
      <c r="I351" s="6"/>
    </row>
    <row r="352" spans="1:9" x14ac:dyDescent="0.25">
      <c r="A352" s="1" t="s">
        <v>210</v>
      </c>
      <c r="B352" s="2">
        <v>1</v>
      </c>
      <c r="I352" s="6"/>
    </row>
    <row r="353" spans="1:9" x14ac:dyDescent="0.25">
      <c r="A353" s="1" t="s">
        <v>152</v>
      </c>
      <c r="B353" s="2">
        <v>1</v>
      </c>
      <c r="I353" s="6"/>
    </row>
    <row r="354" spans="1:9" x14ac:dyDescent="0.25">
      <c r="A354" s="1" t="s">
        <v>274</v>
      </c>
      <c r="B354" s="2">
        <v>1</v>
      </c>
      <c r="I354" s="6"/>
    </row>
    <row r="355" spans="1:9" x14ac:dyDescent="0.25">
      <c r="A355" s="1" t="s">
        <v>298</v>
      </c>
      <c r="B355" s="2">
        <v>1</v>
      </c>
      <c r="I355" s="6"/>
    </row>
    <row r="356" spans="1:9" x14ac:dyDescent="0.25">
      <c r="A356" s="1" t="s">
        <v>175</v>
      </c>
      <c r="B356" s="2">
        <v>1</v>
      </c>
      <c r="I356" s="6"/>
    </row>
    <row r="357" spans="1:9" x14ac:dyDescent="0.25">
      <c r="A357" s="1" t="s">
        <v>158</v>
      </c>
      <c r="B357" s="2">
        <v>1</v>
      </c>
      <c r="I357" s="6"/>
    </row>
    <row r="358" spans="1:9" x14ac:dyDescent="0.25">
      <c r="A358" s="1" t="s">
        <v>284</v>
      </c>
      <c r="B358" s="2">
        <v>1</v>
      </c>
      <c r="I358" s="6"/>
    </row>
    <row r="359" spans="1:9" x14ac:dyDescent="0.25">
      <c r="A359" s="1" t="s">
        <v>203</v>
      </c>
      <c r="B359" s="2">
        <v>1</v>
      </c>
      <c r="I359" s="6"/>
    </row>
    <row r="360" spans="1:9" x14ac:dyDescent="0.25">
      <c r="A360" s="1" t="s">
        <v>294</v>
      </c>
      <c r="B360" s="2">
        <v>1</v>
      </c>
      <c r="I360" s="6"/>
    </row>
    <row r="361" spans="1:9" x14ac:dyDescent="0.25">
      <c r="A361" s="29" t="s">
        <v>317</v>
      </c>
      <c r="B361" s="2">
        <v>1</v>
      </c>
      <c r="I361" s="6"/>
    </row>
    <row r="362" spans="1:9" x14ac:dyDescent="0.25">
      <c r="A362" s="1" t="s">
        <v>205</v>
      </c>
      <c r="B362" s="2">
        <v>1</v>
      </c>
      <c r="I362" s="6"/>
    </row>
    <row r="363" spans="1:9" x14ac:dyDescent="0.25">
      <c r="A363" s="1" t="s">
        <v>268</v>
      </c>
      <c r="B363" s="2">
        <v>1</v>
      </c>
      <c r="I363" s="6"/>
    </row>
    <row r="364" spans="1:9" x14ac:dyDescent="0.25">
      <c r="A364" s="1" t="s">
        <v>202</v>
      </c>
      <c r="B364" s="2">
        <v>1</v>
      </c>
      <c r="I364" s="6"/>
    </row>
    <row r="365" spans="1:9" x14ac:dyDescent="0.25">
      <c r="A365" s="1" t="s">
        <v>149</v>
      </c>
      <c r="B365" s="2">
        <v>1</v>
      </c>
      <c r="I365" s="6"/>
    </row>
    <row r="366" spans="1:9" x14ac:dyDescent="0.25">
      <c r="A366" s="1" t="s">
        <v>206</v>
      </c>
      <c r="B366" s="2">
        <v>1</v>
      </c>
      <c r="I366" s="6"/>
    </row>
    <row r="367" spans="1:9" x14ac:dyDescent="0.25">
      <c r="A367" s="1" t="s">
        <v>272</v>
      </c>
      <c r="B367" s="2">
        <v>1</v>
      </c>
      <c r="I367" s="6"/>
    </row>
    <row r="368" spans="1:9" x14ac:dyDescent="0.25">
      <c r="I368" s="6"/>
    </row>
    <row r="369" spans="1:9" ht="13" x14ac:dyDescent="0.3">
      <c r="A369" s="19" t="s">
        <v>211</v>
      </c>
      <c r="B369" s="36"/>
      <c r="C369" s="25" t="s">
        <v>6</v>
      </c>
      <c r="D369" s="36"/>
      <c r="E369" s="36"/>
      <c r="F369" s="36"/>
      <c r="G369" s="36"/>
      <c r="H369" s="36"/>
      <c r="I369" s="22"/>
    </row>
    <row r="370" spans="1:9" x14ac:dyDescent="0.25">
      <c r="A370" s="23"/>
      <c r="B370" s="25"/>
      <c r="C370" s="25"/>
      <c r="D370" s="36"/>
      <c r="E370" s="36"/>
      <c r="F370" s="36"/>
      <c r="G370" s="36"/>
      <c r="H370" s="36"/>
      <c r="I370" s="22"/>
    </row>
    <row r="371" spans="1:9" x14ac:dyDescent="0.25">
      <c r="A371" s="23" t="s">
        <v>353</v>
      </c>
      <c r="B371" s="25" t="s">
        <v>408</v>
      </c>
      <c r="C371" s="25" t="s">
        <v>408</v>
      </c>
      <c r="D371" s="36"/>
      <c r="E371" s="36"/>
      <c r="F371" s="36"/>
      <c r="G371" s="36"/>
      <c r="H371" s="36"/>
      <c r="I371" s="22"/>
    </row>
    <row r="372" spans="1:9" x14ac:dyDescent="0.25">
      <c r="A372" s="23" t="s">
        <v>363</v>
      </c>
      <c r="B372" s="25">
        <v>11</v>
      </c>
      <c r="C372" s="25" t="s">
        <v>433</v>
      </c>
      <c r="D372" s="36"/>
      <c r="E372" s="36"/>
      <c r="F372" s="36"/>
      <c r="G372" s="36"/>
      <c r="H372" s="36"/>
      <c r="I372" s="22"/>
    </row>
    <row r="373" spans="1:9" x14ac:dyDescent="0.25">
      <c r="A373" s="23" t="s">
        <v>381</v>
      </c>
      <c r="B373" s="25">
        <v>9</v>
      </c>
      <c r="C373" s="25">
        <v>9</v>
      </c>
      <c r="D373" s="36"/>
      <c r="E373" s="36"/>
      <c r="F373" s="36"/>
      <c r="G373" s="36"/>
      <c r="H373" s="36"/>
      <c r="I373" s="22"/>
    </row>
    <row r="374" spans="1:9" x14ac:dyDescent="0.25">
      <c r="A374" s="23" t="s">
        <v>393</v>
      </c>
      <c r="B374" s="25">
        <v>8</v>
      </c>
      <c r="C374" s="25">
        <v>8</v>
      </c>
      <c r="D374" s="36"/>
      <c r="E374" s="36"/>
      <c r="F374" s="36"/>
      <c r="G374" s="36"/>
      <c r="H374" s="36"/>
      <c r="I374" s="22"/>
    </row>
    <row r="375" spans="1:9" x14ac:dyDescent="0.25">
      <c r="A375" s="23" t="s">
        <v>369</v>
      </c>
      <c r="B375" s="25">
        <v>8</v>
      </c>
      <c r="C375" s="25">
        <v>8</v>
      </c>
      <c r="D375" s="36"/>
      <c r="E375" s="36"/>
      <c r="F375" s="36"/>
      <c r="G375" s="36"/>
      <c r="H375" s="36"/>
      <c r="I375" s="22"/>
    </row>
    <row r="376" spans="1:9" x14ac:dyDescent="0.25">
      <c r="A376" s="23" t="s">
        <v>370</v>
      </c>
      <c r="B376" s="25">
        <v>8</v>
      </c>
      <c r="C376" s="25">
        <v>8</v>
      </c>
      <c r="D376" s="36"/>
      <c r="E376" s="36"/>
      <c r="F376" s="36"/>
      <c r="G376" s="36"/>
      <c r="H376" s="36"/>
      <c r="I376" s="22"/>
    </row>
    <row r="377" spans="1:9" x14ac:dyDescent="0.25">
      <c r="A377" s="23" t="s">
        <v>361</v>
      </c>
      <c r="B377" s="25">
        <v>7</v>
      </c>
      <c r="C377" s="25">
        <v>7</v>
      </c>
      <c r="D377" s="36"/>
      <c r="E377" s="36"/>
      <c r="F377" s="36"/>
      <c r="G377" s="36"/>
      <c r="H377" s="36"/>
      <c r="I377" s="22"/>
    </row>
    <row r="378" spans="1:9" x14ac:dyDescent="0.25">
      <c r="A378" s="23" t="s">
        <v>382</v>
      </c>
      <c r="B378" s="25">
        <v>5</v>
      </c>
      <c r="C378" s="25">
        <v>5</v>
      </c>
      <c r="D378" s="36"/>
      <c r="E378" s="36"/>
      <c r="F378" s="36"/>
      <c r="G378" s="36"/>
      <c r="H378" s="36"/>
      <c r="I378" s="22"/>
    </row>
    <row r="379" spans="1:9" x14ac:dyDescent="0.25">
      <c r="A379" s="23" t="s">
        <v>364</v>
      </c>
      <c r="B379" s="25">
        <v>4</v>
      </c>
      <c r="C379" s="25">
        <v>4</v>
      </c>
      <c r="D379" s="36"/>
      <c r="E379" s="36"/>
      <c r="F379" s="36"/>
      <c r="G379" s="36"/>
      <c r="H379" s="36"/>
      <c r="I379" s="22"/>
    </row>
    <row r="380" spans="1:9" x14ac:dyDescent="0.25">
      <c r="A380" s="23" t="s">
        <v>376</v>
      </c>
      <c r="B380" s="25">
        <v>4</v>
      </c>
      <c r="C380" s="25">
        <v>4</v>
      </c>
      <c r="D380" s="36"/>
      <c r="E380" s="36"/>
      <c r="F380" s="36"/>
      <c r="G380" s="36"/>
      <c r="H380" s="36"/>
      <c r="I380" s="22"/>
    </row>
    <row r="381" spans="1:9" x14ac:dyDescent="0.25">
      <c r="A381" s="23" t="s">
        <v>365</v>
      </c>
      <c r="B381" s="25">
        <v>4</v>
      </c>
      <c r="C381" s="25">
        <v>4</v>
      </c>
      <c r="D381" s="36"/>
      <c r="E381" s="36"/>
      <c r="F381" s="36"/>
      <c r="G381" s="36"/>
      <c r="H381" s="36"/>
      <c r="I381" s="22"/>
    </row>
    <row r="382" spans="1:9" x14ac:dyDescent="0.25">
      <c r="A382" s="23" t="s">
        <v>398</v>
      </c>
      <c r="B382" s="25">
        <v>3</v>
      </c>
      <c r="C382" s="25">
        <v>3</v>
      </c>
      <c r="D382" s="36"/>
      <c r="E382" s="36"/>
      <c r="F382" s="36"/>
      <c r="G382" s="36"/>
      <c r="H382" s="36"/>
      <c r="I382" s="22"/>
    </row>
    <row r="383" spans="1:9" x14ac:dyDescent="0.25">
      <c r="A383" s="23" t="s">
        <v>310</v>
      </c>
      <c r="B383" s="25">
        <v>3</v>
      </c>
      <c r="C383" s="25" t="s">
        <v>422</v>
      </c>
      <c r="D383" s="36"/>
      <c r="E383" s="36"/>
      <c r="F383" s="36"/>
      <c r="G383" s="36"/>
      <c r="H383" s="36"/>
      <c r="I383" s="22"/>
    </row>
    <row r="384" spans="1:9" x14ac:dyDescent="0.25">
      <c r="A384" s="23" t="s">
        <v>352</v>
      </c>
      <c r="B384" s="25">
        <v>2</v>
      </c>
      <c r="C384" s="25">
        <v>2</v>
      </c>
      <c r="D384" s="36"/>
      <c r="E384" s="36"/>
      <c r="F384" s="36"/>
      <c r="G384" s="36"/>
      <c r="H384" s="36"/>
      <c r="I384" s="22"/>
    </row>
    <row r="385" spans="1:9" x14ac:dyDescent="0.25">
      <c r="A385" s="23" t="s">
        <v>357</v>
      </c>
      <c r="B385" s="25">
        <v>2</v>
      </c>
      <c r="C385" s="25">
        <v>2</v>
      </c>
      <c r="D385" s="36"/>
      <c r="E385" s="36"/>
      <c r="F385" s="36"/>
      <c r="G385" s="36"/>
      <c r="H385" s="36"/>
      <c r="I385" s="22"/>
    </row>
    <row r="386" spans="1:9" x14ac:dyDescent="0.25">
      <c r="A386" s="23" t="s">
        <v>436</v>
      </c>
      <c r="B386" s="25">
        <v>1</v>
      </c>
      <c r="C386" s="25"/>
      <c r="D386" s="36"/>
      <c r="E386" s="36"/>
      <c r="F386" s="36"/>
      <c r="G386" s="36"/>
      <c r="H386" s="36"/>
      <c r="I386" s="22"/>
    </row>
    <row r="387" spans="1:9" x14ac:dyDescent="0.25">
      <c r="A387" s="23"/>
      <c r="B387" s="25"/>
      <c r="C387" s="25"/>
      <c r="D387" s="36"/>
      <c r="E387" s="36"/>
      <c r="F387" s="36"/>
      <c r="G387" s="36"/>
      <c r="H387" s="36"/>
      <c r="I387" s="22"/>
    </row>
    <row r="388" spans="1:9" x14ac:dyDescent="0.25">
      <c r="A388" s="23"/>
      <c r="B388" s="36"/>
      <c r="C388" s="36"/>
      <c r="D388" s="36"/>
      <c r="E388" s="36"/>
      <c r="F388" s="36"/>
      <c r="G388" s="36"/>
      <c r="H388" s="36"/>
      <c r="I388" s="22"/>
    </row>
    <row r="389" spans="1:9" x14ac:dyDescent="0.25">
      <c r="A389" s="23" t="s">
        <v>212</v>
      </c>
      <c r="B389" s="36"/>
      <c r="C389" s="36"/>
      <c r="D389" s="36"/>
      <c r="E389" s="36"/>
      <c r="F389" s="36"/>
      <c r="G389" s="36"/>
      <c r="H389" s="36"/>
      <c r="I389" s="22"/>
    </row>
    <row r="390" spans="1:9" x14ac:dyDescent="0.25">
      <c r="A390" s="23" t="s">
        <v>39</v>
      </c>
      <c r="B390" s="36">
        <v>2</v>
      </c>
      <c r="C390" s="36"/>
      <c r="D390" s="36"/>
      <c r="E390" s="36"/>
      <c r="F390" s="36"/>
      <c r="G390" s="36"/>
      <c r="H390" s="36"/>
      <c r="I390" s="22"/>
    </row>
    <row r="391" spans="1:9" x14ac:dyDescent="0.25">
      <c r="A391" s="23"/>
      <c r="B391" s="36"/>
      <c r="C391" s="36"/>
      <c r="D391" s="36"/>
      <c r="E391" s="36"/>
      <c r="F391" s="36"/>
      <c r="G391" s="36"/>
      <c r="H391" s="36"/>
      <c r="I391" s="22"/>
    </row>
    <row r="392" spans="1:9" x14ac:dyDescent="0.25">
      <c r="A392" s="23"/>
      <c r="B392" s="36"/>
      <c r="C392" s="36"/>
      <c r="D392" s="36"/>
      <c r="E392" s="36"/>
      <c r="F392" s="36"/>
      <c r="G392" s="36"/>
      <c r="H392" s="36"/>
      <c r="I392" s="22"/>
    </row>
    <row r="393" spans="1:9" ht="13" x14ac:dyDescent="0.3">
      <c r="A393" s="4" t="s">
        <v>213</v>
      </c>
      <c r="B393" s="5" t="s">
        <v>214</v>
      </c>
      <c r="I393" s="6"/>
    </row>
    <row r="394" spans="1:9" x14ac:dyDescent="0.25">
      <c r="A394" s="1" t="s">
        <v>144</v>
      </c>
      <c r="B394" s="2">
        <v>351</v>
      </c>
      <c r="I394" s="6"/>
    </row>
    <row r="395" spans="1:9" x14ac:dyDescent="0.25">
      <c r="A395" s="1" t="s">
        <v>158</v>
      </c>
      <c r="B395" s="2">
        <v>319</v>
      </c>
      <c r="I395" s="6"/>
    </row>
    <row r="396" spans="1:9" x14ac:dyDescent="0.25">
      <c r="A396" s="1" t="s">
        <v>278</v>
      </c>
      <c r="B396" s="2">
        <v>282</v>
      </c>
      <c r="I396" s="6"/>
    </row>
    <row r="397" spans="1:9" x14ac:dyDescent="0.25">
      <c r="A397" s="1" t="s">
        <v>146</v>
      </c>
      <c r="B397" s="2">
        <v>274</v>
      </c>
      <c r="I397" s="6"/>
    </row>
    <row r="398" spans="1:9" x14ac:dyDescent="0.25">
      <c r="A398" s="1" t="s">
        <v>204</v>
      </c>
      <c r="B398" s="2">
        <v>249</v>
      </c>
      <c r="I398" s="6"/>
    </row>
    <row r="399" spans="1:9" x14ac:dyDescent="0.25">
      <c r="A399" s="1" t="s">
        <v>225</v>
      </c>
      <c r="B399" s="2">
        <v>244</v>
      </c>
      <c r="I399" s="6"/>
    </row>
    <row r="400" spans="1:9" x14ac:dyDescent="0.25">
      <c r="A400" s="1" t="s">
        <v>215</v>
      </c>
      <c r="B400" s="2">
        <v>238</v>
      </c>
      <c r="I400" s="6"/>
    </row>
    <row r="401" spans="1:9" x14ac:dyDescent="0.25">
      <c r="A401" s="1" t="s">
        <v>216</v>
      </c>
      <c r="B401" s="2">
        <v>216</v>
      </c>
      <c r="I401" s="6"/>
    </row>
    <row r="402" spans="1:9" x14ac:dyDescent="0.25">
      <c r="A402" s="1" t="s">
        <v>217</v>
      </c>
      <c r="B402" s="2">
        <v>205</v>
      </c>
      <c r="I402" s="6"/>
    </row>
    <row r="403" spans="1:9" x14ac:dyDescent="0.25">
      <c r="A403" s="1" t="s">
        <v>147</v>
      </c>
      <c r="B403" s="2">
        <v>198</v>
      </c>
      <c r="I403" s="6"/>
    </row>
    <row r="404" spans="1:9" x14ac:dyDescent="0.25">
      <c r="A404" s="1" t="s">
        <v>169</v>
      </c>
      <c r="B404" s="2">
        <v>196</v>
      </c>
      <c r="I404" s="6"/>
    </row>
    <row r="405" spans="1:9" x14ac:dyDescent="0.25">
      <c r="A405" s="1" t="s">
        <v>218</v>
      </c>
      <c r="B405" s="2">
        <v>183</v>
      </c>
      <c r="I405" s="6"/>
    </row>
    <row r="406" spans="1:9" x14ac:dyDescent="0.25">
      <c r="A406" s="1" t="s">
        <v>293</v>
      </c>
      <c r="B406" s="2">
        <v>169</v>
      </c>
      <c r="I406" s="6"/>
    </row>
    <row r="407" spans="1:9" x14ac:dyDescent="0.25">
      <c r="A407" s="1" t="s">
        <v>152</v>
      </c>
      <c r="B407" s="2">
        <v>162</v>
      </c>
      <c r="I407" s="6"/>
    </row>
    <row r="408" spans="1:9" x14ac:dyDescent="0.25">
      <c r="A408" s="1" t="s">
        <v>151</v>
      </c>
      <c r="B408" s="2">
        <v>150</v>
      </c>
      <c r="I408" s="6"/>
    </row>
    <row r="409" spans="1:9" x14ac:dyDescent="0.25">
      <c r="A409" s="1" t="s">
        <v>154</v>
      </c>
      <c r="B409" s="2">
        <v>148</v>
      </c>
      <c r="I409" s="6"/>
    </row>
    <row r="410" spans="1:9" x14ac:dyDescent="0.25">
      <c r="A410" s="1" t="s">
        <v>363</v>
      </c>
      <c r="B410" s="2">
        <v>148</v>
      </c>
      <c r="I410" s="6"/>
    </row>
    <row r="411" spans="1:9" x14ac:dyDescent="0.25">
      <c r="A411" s="1" t="s">
        <v>272</v>
      </c>
      <c r="B411" s="2">
        <v>144</v>
      </c>
      <c r="I411" s="6"/>
    </row>
    <row r="412" spans="1:9" x14ac:dyDescent="0.25">
      <c r="A412" s="1" t="s">
        <v>219</v>
      </c>
      <c r="B412" s="2">
        <v>142</v>
      </c>
      <c r="I412" s="6"/>
    </row>
    <row r="413" spans="1:9" x14ac:dyDescent="0.25">
      <c r="A413" s="1" t="s">
        <v>149</v>
      </c>
      <c r="B413" s="2">
        <v>135</v>
      </c>
      <c r="I413" s="6"/>
    </row>
    <row r="414" spans="1:9" x14ac:dyDescent="0.25">
      <c r="A414" s="1" t="s">
        <v>275</v>
      </c>
      <c r="B414" s="2">
        <v>134</v>
      </c>
      <c r="I414" s="6"/>
    </row>
    <row r="415" spans="1:9" x14ac:dyDescent="0.25">
      <c r="A415" s="1" t="s">
        <v>300</v>
      </c>
      <c r="B415" s="2">
        <v>133</v>
      </c>
      <c r="I415" s="6"/>
    </row>
    <row r="416" spans="1:9" x14ac:dyDescent="0.25">
      <c r="A416" s="1" t="s">
        <v>223</v>
      </c>
      <c r="B416" s="2">
        <v>132</v>
      </c>
      <c r="I416" s="6"/>
    </row>
    <row r="417" spans="1:9" x14ac:dyDescent="0.25">
      <c r="A417" s="1" t="s">
        <v>220</v>
      </c>
      <c r="B417" s="2">
        <v>129</v>
      </c>
      <c r="I417" s="6"/>
    </row>
    <row r="418" spans="1:9" x14ac:dyDescent="0.25">
      <c r="A418" s="1" t="s">
        <v>221</v>
      </c>
      <c r="B418" s="2">
        <v>127</v>
      </c>
      <c r="I418" s="6"/>
    </row>
    <row r="419" spans="1:9" x14ac:dyDescent="0.25">
      <c r="A419" s="1" t="s">
        <v>222</v>
      </c>
      <c r="B419" s="2">
        <v>122</v>
      </c>
      <c r="I419" s="6"/>
    </row>
    <row r="420" spans="1:9" x14ac:dyDescent="0.25">
      <c r="A420" s="1" t="s">
        <v>175</v>
      </c>
      <c r="B420" s="2">
        <v>121</v>
      </c>
      <c r="I420" s="6"/>
    </row>
    <row r="421" spans="1:9" x14ac:dyDescent="0.25">
      <c r="A421" s="1" t="s">
        <v>7</v>
      </c>
      <c r="B421" s="2">
        <v>118</v>
      </c>
      <c r="I421" s="6"/>
    </row>
    <row r="422" spans="1:9" x14ac:dyDescent="0.25">
      <c r="A422" s="1" t="s">
        <v>145</v>
      </c>
      <c r="B422" s="2">
        <v>115</v>
      </c>
      <c r="I422" s="6"/>
    </row>
    <row r="423" spans="1:9" x14ac:dyDescent="0.25">
      <c r="A423" s="1" t="s">
        <v>301</v>
      </c>
      <c r="B423" s="2">
        <v>109</v>
      </c>
      <c r="I423" s="6"/>
    </row>
    <row r="424" spans="1:9" x14ac:dyDescent="0.25">
      <c r="A424" s="1" t="s">
        <v>299</v>
      </c>
      <c r="B424" s="2">
        <v>108</v>
      </c>
      <c r="I424" s="6"/>
    </row>
    <row r="425" spans="1:9" x14ac:dyDescent="0.25">
      <c r="A425" s="1" t="s">
        <v>206</v>
      </c>
      <c r="B425" s="2">
        <v>106</v>
      </c>
      <c r="I425" s="6"/>
    </row>
    <row r="426" spans="1:9" x14ac:dyDescent="0.25">
      <c r="A426" s="1" t="s">
        <v>224</v>
      </c>
      <c r="B426" s="2">
        <v>105</v>
      </c>
      <c r="I426" s="6"/>
    </row>
    <row r="427" spans="1:9" x14ac:dyDescent="0.25">
      <c r="A427" s="1" t="s">
        <v>209</v>
      </c>
      <c r="B427" s="2">
        <v>105</v>
      </c>
      <c r="I427" s="6"/>
    </row>
    <row r="428" spans="1:9" x14ac:dyDescent="0.25">
      <c r="A428" s="1" t="s">
        <v>148</v>
      </c>
      <c r="B428" s="2">
        <v>103</v>
      </c>
      <c r="I428" s="6"/>
    </row>
    <row r="429" spans="1:9" x14ac:dyDescent="0.25">
      <c r="I429" s="6"/>
    </row>
    <row r="430" spans="1:9" ht="13" x14ac:dyDescent="0.3">
      <c r="A430" s="4" t="s">
        <v>226</v>
      </c>
      <c r="I430" s="6"/>
    </row>
    <row r="431" spans="1:9" x14ac:dyDescent="0.25">
      <c r="A431" s="1" t="s">
        <v>353</v>
      </c>
      <c r="B431" s="2">
        <v>56</v>
      </c>
      <c r="I431" s="6"/>
    </row>
    <row r="432" spans="1:9" x14ac:dyDescent="0.25">
      <c r="A432" s="1" t="s">
        <v>365</v>
      </c>
      <c r="B432" s="2">
        <v>54</v>
      </c>
      <c r="I432" s="6"/>
    </row>
    <row r="433" spans="1:9" x14ac:dyDescent="0.25">
      <c r="A433" s="1" t="s">
        <v>363</v>
      </c>
      <c r="B433" s="2">
        <v>52</v>
      </c>
      <c r="I433" s="6"/>
    </row>
    <row r="434" spans="1:9" x14ac:dyDescent="0.25">
      <c r="A434" s="1" t="s">
        <v>381</v>
      </c>
      <c r="B434" s="2">
        <v>51</v>
      </c>
      <c r="I434" s="6"/>
    </row>
    <row r="435" spans="1:9" x14ac:dyDescent="0.25">
      <c r="A435" s="1" t="s">
        <v>361</v>
      </c>
      <c r="B435" s="2">
        <v>48</v>
      </c>
      <c r="I435" s="6"/>
    </row>
    <row r="436" spans="1:9" x14ac:dyDescent="0.25">
      <c r="A436" s="1" t="s">
        <v>368</v>
      </c>
      <c r="B436" s="2">
        <v>47</v>
      </c>
      <c r="I436" s="6"/>
    </row>
    <row r="437" spans="1:9" x14ac:dyDescent="0.25">
      <c r="A437" s="1" t="s">
        <v>364</v>
      </c>
      <c r="B437" s="2">
        <v>47</v>
      </c>
      <c r="I437" s="6"/>
    </row>
    <row r="438" spans="1:9" x14ac:dyDescent="0.25">
      <c r="I438" s="6"/>
    </row>
    <row r="439" spans="1:9" ht="13" x14ac:dyDescent="0.3">
      <c r="A439" s="19" t="s">
        <v>227</v>
      </c>
      <c r="B439" s="36"/>
      <c r="C439" s="36" t="s">
        <v>11</v>
      </c>
      <c r="D439" s="36"/>
      <c r="E439" s="36"/>
      <c r="F439" s="36"/>
      <c r="G439" s="36"/>
      <c r="H439" s="36"/>
      <c r="I439" s="22"/>
    </row>
    <row r="440" spans="1:9" ht="13" x14ac:dyDescent="0.3">
      <c r="A440" s="27" t="s">
        <v>39</v>
      </c>
      <c r="B440" s="36"/>
      <c r="C440" s="39" t="s">
        <v>174</v>
      </c>
      <c r="D440" s="36"/>
      <c r="E440" s="36"/>
      <c r="F440" s="36"/>
      <c r="G440" s="36"/>
      <c r="H440" s="36"/>
      <c r="I440" s="22"/>
    </row>
    <row r="441" spans="1:9" ht="13" x14ac:dyDescent="0.3">
      <c r="A441" s="27"/>
      <c r="B441" s="36"/>
      <c r="C441" s="39"/>
      <c r="D441" s="36"/>
      <c r="E441" s="36"/>
      <c r="F441" s="36"/>
      <c r="G441" s="36"/>
      <c r="H441" s="36"/>
      <c r="I441" s="22"/>
    </row>
    <row r="442" spans="1:9" x14ac:dyDescent="0.25">
      <c r="A442" s="23" t="s">
        <v>353</v>
      </c>
      <c r="B442" s="36">
        <v>10</v>
      </c>
      <c r="C442" s="36">
        <v>10</v>
      </c>
      <c r="D442" s="36"/>
      <c r="E442" s="36"/>
      <c r="F442" s="36"/>
      <c r="G442" s="36"/>
      <c r="H442" s="36"/>
      <c r="I442" s="22"/>
    </row>
    <row r="443" spans="1:9" x14ac:dyDescent="0.25">
      <c r="A443" s="23" t="s">
        <v>381</v>
      </c>
      <c r="B443" s="36">
        <v>9</v>
      </c>
      <c r="C443" s="25">
        <v>9</v>
      </c>
      <c r="D443" s="36"/>
      <c r="E443" s="36"/>
      <c r="F443" s="36"/>
      <c r="G443" s="36"/>
      <c r="H443" s="36"/>
      <c r="I443" s="22"/>
    </row>
    <row r="444" spans="1:9" x14ac:dyDescent="0.25">
      <c r="A444" s="23" t="s">
        <v>361</v>
      </c>
      <c r="B444" s="36">
        <v>7</v>
      </c>
      <c r="C444" s="36">
        <v>7</v>
      </c>
      <c r="D444" s="36"/>
      <c r="E444" s="36"/>
      <c r="F444" s="36"/>
      <c r="G444" s="36"/>
      <c r="H444" s="36"/>
      <c r="I444" s="22"/>
    </row>
    <row r="445" spans="1:9" x14ac:dyDescent="0.25">
      <c r="A445" s="23" t="s">
        <v>363</v>
      </c>
      <c r="B445" s="36">
        <v>4</v>
      </c>
      <c r="C445" s="36">
        <v>13</v>
      </c>
      <c r="D445" s="36"/>
      <c r="E445" s="36"/>
      <c r="F445" s="36"/>
      <c r="G445" s="36"/>
      <c r="H445" s="36"/>
      <c r="I445" s="22"/>
    </row>
    <row r="446" spans="1:9" x14ac:dyDescent="0.25">
      <c r="A446" s="23" t="s">
        <v>357</v>
      </c>
      <c r="B446" s="36">
        <v>4</v>
      </c>
      <c r="C446" s="25">
        <v>4</v>
      </c>
      <c r="D446" s="36"/>
      <c r="E446" s="36"/>
      <c r="F446" s="36"/>
      <c r="G446" s="36"/>
      <c r="H446" s="36"/>
      <c r="I446" s="22"/>
    </row>
    <row r="447" spans="1:9" x14ac:dyDescent="0.25">
      <c r="A447" s="23" t="s">
        <v>382</v>
      </c>
      <c r="B447" s="36">
        <v>3</v>
      </c>
      <c r="C447" s="25">
        <v>3</v>
      </c>
      <c r="D447" s="36"/>
      <c r="E447" s="36"/>
      <c r="F447" s="36"/>
      <c r="G447" s="36"/>
      <c r="H447" s="36"/>
      <c r="I447" s="22"/>
    </row>
    <row r="448" spans="1:9" x14ac:dyDescent="0.25">
      <c r="A448" s="23" t="s">
        <v>365</v>
      </c>
      <c r="B448" s="36">
        <v>3</v>
      </c>
      <c r="C448" s="25">
        <v>3</v>
      </c>
      <c r="D448" s="36"/>
      <c r="E448" s="36"/>
      <c r="F448" s="36"/>
      <c r="G448" s="36"/>
      <c r="H448" s="36"/>
      <c r="I448" s="22"/>
    </row>
    <row r="449" spans="1:9" x14ac:dyDescent="0.25">
      <c r="A449" s="23" t="s">
        <v>146</v>
      </c>
      <c r="B449" s="36">
        <v>2</v>
      </c>
      <c r="C449" s="36">
        <v>18</v>
      </c>
      <c r="D449" s="36"/>
      <c r="E449" s="36"/>
      <c r="F449" s="36"/>
      <c r="G449" s="36"/>
      <c r="H449" s="36"/>
      <c r="I449" s="22"/>
    </row>
    <row r="450" spans="1:9" x14ac:dyDescent="0.25">
      <c r="A450" s="23" t="s">
        <v>393</v>
      </c>
      <c r="B450" s="36">
        <v>2</v>
      </c>
      <c r="C450" s="25">
        <v>2</v>
      </c>
      <c r="D450" s="36"/>
      <c r="E450" s="36"/>
      <c r="F450" s="36"/>
      <c r="G450" s="36"/>
      <c r="H450" s="36"/>
      <c r="I450" s="22"/>
    </row>
    <row r="451" spans="1:9" x14ac:dyDescent="0.25">
      <c r="A451" s="23" t="s">
        <v>371</v>
      </c>
      <c r="B451" s="36">
        <v>2</v>
      </c>
      <c r="C451" s="25">
        <v>2</v>
      </c>
      <c r="D451" s="36"/>
      <c r="E451" s="36"/>
      <c r="F451" s="36"/>
      <c r="G451" s="36"/>
      <c r="H451" s="36"/>
      <c r="I451" s="22"/>
    </row>
    <row r="452" spans="1:9" x14ac:dyDescent="0.25">
      <c r="A452" s="23" t="s">
        <v>442</v>
      </c>
      <c r="B452" s="36">
        <v>2</v>
      </c>
      <c r="C452" s="25">
        <v>2</v>
      </c>
      <c r="D452" s="36"/>
      <c r="E452" s="36"/>
      <c r="F452" s="36"/>
      <c r="G452" s="36"/>
      <c r="H452" s="36"/>
      <c r="I452" s="22"/>
    </row>
    <row r="453" spans="1:9" x14ac:dyDescent="0.25">
      <c r="A453" s="23" t="s">
        <v>354</v>
      </c>
      <c r="B453" s="36">
        <v>1</v>
      </c>
      <c r="C453" s="25">
        <v>1</v>
      </c>
      <c r="D453" s="36"/>
      <c r="E453" s="36"/>
      <c r="F453" s="36"/>
      <c r="G453" s="36"/>
      <c r="H453" s="36"/>
      <c r="I453" s="22"/>
    </row>
    <row r="454" spans="1:9" x14ac:dyDescent="0.25">
      <c r="A454" s="23" t="s">
        <v>360</v>
      </c>
      <c r="B454" s="36">
        <v>1</v>
      </c>
      <c r="C454" s="25">
        <v>1</v>
      </c>
      <c r="D454" s="36"/>
      <c r="E454" s="36"/>
      <c r="F454" s="36"/>
      <c r="G454" s="36"/>
      <c r="H454" s="36"/>
      <c r="I454" s="22"/>
    </row>
    <row r="455" spans="1:9" x14ac:dyDescent="0.25">
      <c r="A455" s="23" t="s">
        <v>426</v>
      </c>
      <c r="B455" s="36">
        <v>1</v>
      </c>
      <c r="C455" s="25">
        <v>1</v>
      </c>
      <c r="D455" s="36"/>
      <c r="E455" s="36"/>
      <c r="F455" s="36"/>
      <c r="G455" s="36"/>
      <c r="H455" s="36"/>
      <c r="I455" s="22"/>
    </row>
    <row r="456" spans="1:9" x14ac:dyDescent="0.25">
      <c r="A456" s="23" t="s">
        <v>369</v>
      </c>
      <c r="B456" s="36">
        <v>1</v>
      </c>
      <c r="C456" s="25">
        <v>1</v>
      </c>
      <c r="D456" s="36"/>
      <c r="E456" s="36"/>
      <c r="F456" s="36"/>
      <c r="G456" s="36"/>
      <c r="H456" s="36"/>
      <c r="I456" s="22"/>
    </row>
    <row r="457" spans="1:9" x14ac:dyDescent="0.25">
      <c r="A457" s="23" t="s">
        <v>376</v>
      </c>
      <c r="B457" s="36">
        <v>1</v>
      </c>
      <c r="C457" s="25">
        <v>1</v>
      </c>
      <c r="D457" s="36"/>
      <c r="E457" s="36"/>
      <c r="F457" s="36"/>
      <c r="G457" s="36"/>
      <c r="H457" s="36"/>
      <c r="I457" s="22"/>
    </row>
    <row r="458" spans="1:9" x14ac:dyDescent="0.25">
      <c r="A458" s="23" t="s">
        <v>352</v>
      </c>
      <c r="B458" s="36">
        <v>1</v>
      </c>
      <c r="C458" s="25">
        <v>1</v>
      </c>
      <c r="D458" s="36"/>
      <c r="E458" s="36"/>
      <c r="F458" s="36"/>
      <c r="G458" s="36"/>
      <c r="H458" s="36"/>
      <c r="I458" s="22"/>
    </row>
    <row r="459" spans="1:9" x14ac:dyDescent="0.25">
      <c r="A459" s="23" t="s">
        <v>424</v>
      </c>
      <c r="B459" s="36">
        <v>1</v>
      </c>
      <c r="C459" s="25">
        <v>1</v>
      </c>
      <c r="D459" s="36"/>
      <c r="E459" s="36"/>
      <c r="F459" s="36"/>
      <c r="G459" s="36"/>
      <c r="H459" s="36"/>
      <c r="I459" s="22"/>
    </row>
    <row r="460" spans="1:9" x14ac:dyDescent="0.25">
      <c r="A460" s="23" t="s">
        <v>380</v>
      </c>
      <c r="B460" s="36">
        <v>1</v>
      </c>
      <c r="C460" s="25">
        <v>1</v>
      </c>
      <c r="D460" s="36"/>
      <c r="E460" s="36"/>
      <c r="F460" s="36"/>
      <c r="G460" s="36"/>
      <c r="H460" s="36"/>
      <c r="I460" s="22"/>
    </row>
    <row r="461" spans="1:9" x14ac:dyDescent="0.25">
      <c r="A461" s="23"/>
      <c r="B461" s="36"/>
      <c r="C461" s="36"/>
      <c r="D461" s="36"/>
      <c r="E461" s="36"/>
      <c r="F461" s="36"/>
      <c r="G461" s="36"/>
      <c r="H461" s="36"/>
      <c r="I461" s="22"/>
    </row>
    <row r="462" spans="1:9" ht="13" x14ac:dyDescent="0.3">
      <c r="A462" s="27" t="s">
        <v>228</v>
      </c>
      <c r="B462" s="36"/>
      <c r="C462" s="36"/>
      <c r="D462" s="36"/>
      <c r="E462" s="36"/>
      <c r="F462" s="36"/>
      <c r="G462" s="36"/>
      <c r="H462" s="36"/>
      <c r="I462" s="22"/>
    </row>
    <row r="463" spans="1:9" x14ac:dyDescent="0.25">
      <c r="A463" s="23" t="s">
        <v>158</v>
      </c>
      <c r="B463" s="36"/>
      <c r="C463" s="36">
        <v>39</v>
      </c>
      <c r="D463" s="36"/>
      <c r="E463" s="36"/>
      <c r="F463" s="36"/>
      <c r="G463" s="36"/>
      <c r="H463" s="36"/>
      <c r="I463" s="22"/>
    </row>
    <row r="464" spans="1:9" x14ac:dyDescent="0.25">
      <c r="A464" s="23" t="s">
        <v>144</v>
      </c>
      <c r="B464" s="36"/>
      <c r="C464" s="36">
        <v>32</v>
      </c>
      <c r="D464" s="36"/>
      <c r="E464" s="36"/>
      <c r="F464" s="36"/>
      <c r="G464" s="36"/>
      <c r="H464" s="36"/>
      <c r="I464" s="22"/>
    </row>
    <row r="465" spans="1:9" x14ac:dyDescent="0.25">
      <c r="A465" s="23" t="s">
        <v>204</v>
      </c>
      <c r="B465" s="36"/>
      <c r="C465" s="36">
        <v>26</v>
      </c>
      <c r="D465" s="36"/>
      <c r="E465" s="36"/>
      <c r="F465" s="36"/>
      <c r="G465" s="36"/>
      <c r="H465" s="36"/>
      <c r="I465" s="22"/>
    </row>
    <row r="466" spans="1:9" x14ac:dyDescent="0.25">
      <c r="A466" s="23" t="s">
        <v>278</v>
      </c>
      <c r="B466" s="36"/>
      <c r="C466" s="36">
        <v>20</v>
      </c>
      <c r="D466" s="36"/>
      <c r="E466" s="36"/>
      <c r="F466" s="36"/>
      <c r="G466" s="36"/>
      <c r="H466" s="36"/>
      <c r="I466" s="22"/>
    </row>
    <row r="467" spans="1:9" x14ac:dyDescent="0.25">
      <c r="A467" s="23" t="s">
        <v>147</v>
      </c>
      <c r="B467" s="36"/>
      <c r="C467" s="36">
        <v>20</v>
      </c>
      <c r="D467" s="36"/>
      <c r="E467" s="36"/>
      <c r="F467" s="36"/>
      <c r="G467" s="36"/>
      <c r="H467" s="36"/>
      <c r="I467" s="22"/>
    </row>
    <row r="468" spans="1:9" x14ac:dyDescent="0.25">
      <c r="A468" s="23" t="s">
        <v>169</v>
      </c>
      <c r="B468" s="36"/>
      <c r="C468" s="36">
        <v>20</v>
      </c>
      <c r="D468" s="36"/>
      <c r="E468" s="36"/>
      <c r="F468" s="36"/>
      <c r="G468" s="36"/>
      <c r="H468" s="36"/>
      <c r="I468" s="22"/>
    </row>
    <row r="469" spans="1:9" x14ac:dyDescent="0.25">
      <c r="A469" s="23" t="s">
        <v>272</v>
      </c>
      <c r="B469" s="36"/>
      <c r="C469" s="36">
        <v>19</v>
      </c>
      <c r="D469" s="36"/>
      <c r="E469" s="36"/>
      <c r="F469" s="36"/>
      <c r="G469" s="36"/>
      <c r="H469" s="36"/>
      <c r="I469" s="22"/>
    </row>
    <row r="470" spans="1:9" x14ac:dyDescent="0.25">
      <c r="A470" s="23" t="s">
        <v>146</v>
      </c>
      <c r="B470" s="36"/>
      <c r="C470" s="36">
        <v>18</v>
      </c>
      <c r="D470" s="36"/>
      <c r="E470" s="36"/>
      <c r="F470" s="36"/>
      <c r="G470" s="36"/>
      <c r="H470" s="36"/>
      <c r="I470" s="22"/>
    </row>
    <row r="471" spans="1:9" x14ac:dyDescent="0.25">
      <c r="A471" s="23" t="s">
        <v>316</v>
      </c>
      <c r="B471" s="36"/>
      <c r="C471" s="36">
        <v>16</v>
      </c>
      <c r="D471" s="36"/>
      <c r="E471" s="36"/>
      <c r="F471" s="36"/>
      <c r="G471" s="36"/>
      <c r="H471" s="36"/>
      <c r="I471" s="22"/>
    </row>
    <row r="472" spans="1:9" x14ac:dyDescent="0.25">
      <c r="A472" s="23" t="s">
        <v>216</v>
      </c>
      <c r="B472" s="36"/>
      <c r="C472" s="36">
        <v>15</v>
      </c>
      <c r="D472" s="36"/>
      <c r="E472" s="36"/>
      <c r="F472" s="36"/>
      <c r="G472" s="36"/>
      <c r="H472" s="36"/>
      <c r="I472" s="22"/>
    </row>
    <row r="473" spans="1:9" x14ac:dyDescent="0.25">
      <c r="A473" s="23" t="s">
        <v>217</v>
      </c>
      <c r="B473" s="36"/>
      <c r="C473" s="36">
        <v>15</v>
      </c>
      <c r="D473" s="36"/>
      <c r="E473" s="36"/>
      <c r="F473" s="36"/>
      <c r="G473" s="36"/>
      <c r="H473" s="36"/>
      <c r="I473" s="22"/>
    </row>
    <row r="474" spans="1:9" x14ac:dyDescent="0.25">
      <c r="A474" s="23" t="s">
        <v>145</v>
      </c>
      <c r="B474" s="36"/>
      <c r="C474" s="36">
        <v>14</v>
      </c>
      <c r="D474" s="36"/>
      <c r="E474" s="36"/>
      <c r="F474" s="36"/>
      <c r="G474" s="36"/>
      <c r="H474" s="36"/>
      <c r="I474" s="22"/>
    </row>
    <row r="475" spans="1:9" x14ac:dyDescent="0.25">
      <c r="A475" s="23" t="s">
        <v>149</v>
      </c>
      <c r="B475" s="36" t="s">
        <v>11</v>
      </c>
      <c r="C475" s="36">
        <v>14</v>
      </c>
      <c r="D475" s="36"/>
      <c r="E475" s="36"/>
      <c r="F475" s="36"/>
      <c r="G475" s="36"/>
      <c r="H475" s="36"/>
      <c r="I475" s="22"/>
    </row>
    <row r="476" spans="1:9" x14ac:dyDescent="0.25">
      <c r="I476" s="6"/>
    </row>
    <row r="477" spans="1:9" ht="13" x14ac:dyDescent="0.3">
      <c r="A477" s="4" t="s">
        <v>229</v>
      </c>
      <c r="I477" s="6"/>
    </row>
    <row r="478" spans="1:9" x14ac:dyDescent="0.25">
      <c r="A478" s="1" t="s">
        <v>216</v>
      </c>
      <c r="B478" s="5" t="s">
        <v>230</v>
      </c>
      <c r="C478" s="15" t="s">
        <v>231</v>
      </c>
      <c r="D478" s="6" t="s">
        <v>50</v>
      </c>
      <c r="E478" s="6" t="s">
        <v>232</v>
      </c>
      <c r="F478" s="6"/>
      <c r="G478" s="6" t="s">
        <v>53</v>
      </c>
      <c r="H478" s="6" t="s">
        <v>99</v>
      </c>
      <c r="I478" s="6" t="s">
        <v>51</v>
      </c>
    </row>
    <row r="479" spans="1:9" ht="13" x14ac:dyDescent="0.3">
      <c r="A479" s="31" t="s">
        <v>14</v>
      </c>
      <c r="I479" s="6"/>
    </row>
    <row r="480" spans="1:9" x14ac:dyDescent="0.25">
      <c r="A480" s="1" t="s">
        <v>363</v>
      </c>
      <c r="B480" s="5" t="s">
        <v>385</v>
      </c>
      <c r="C480" s="5" t="s">
        <v>383</v>
      </c>
      <c r="D480" s="2" t="s">
        <v>50</v>
      </c>
      <c r="E480" s="2" t="s">
        <v>384</v>
      </c>
      <c r="G480" s="2" t="s">
        <v>117</v>
      </c>
      <c r="H480" s="2" t="s">
        <v>99</v>
      </c>
      <c r="I480" s="6" t="s">
        <v>61</v>
      </c>
    </row>
    <row r="481" spans="1:9" x14ac:dyDescent="0.25">
      <c r="C481" s="5"/>
      <c r="I481" s="6"/>
    </row>
    <row r="482" spans="1:9" ht="13" x14ac:dyDescent="0.3">
      <c r="A482" s="4" t="s">
        <v>233</v>
      </c>
      <c r="I482" s="6"/>
    </row>
    <row r="483" spans="1:9" x14ac:dyDescent="0.25">
      <c r="A483" s="29" t="s">
        <v>322</v>
      </c>
      <c r="B483" s="5" t="s">
        <v>323</v>
      </c>
      <c r="C483" s="5" t="s">
        <v>319</v>
      </c>
      <c r="D483" s="2" t="s">
        <v>50</v>
      </c>
      <c r="E483" s="2" t="s">
        <v>320</v>
      </c>
      <c r="G483" s="2" t="s">
        <v>117</v>
      </c>
      <c r="H483" s="2" t="s">
        <v>94</v>
      </c>
      <c r="I483" s="6" t="s">
        <v>321</v>
      </c>
    </row>
    <row r="484" spans="1:9" x14ac:dyDescent="0.25">
      <c r="A484" s="1" t="s">
        <v>234</v>
      </c>
      <c r="B484" s="5" t="s">
        <v>235</v>
      </c>
      <c r="C484" s="5" t="s">
        <v>236</v>
      </c>
      <c r="D484" s="2" t="s">
        <v>50</v>
      </c>
      <c r="E484" s="2" t="s">
        <v>237</v>
      </c>
      <c r="G484" s="2" t="s">
        <v>53</v>
      </c>
      <c r="H484" s="2" t="s">
        <v>99</v>
      </c>
      <c r="I484" s="6" t="s">
        <v>61</v>
      </c>
    </row>
    <row r="485" spans="1:9" ht="13" x14ac:dyDescent="0.3">
      <c r="A485" s="31" t="s">
        <v>14</v>
      </c>
      <c r="C485" s="5"/>
      <c r="I485" s="6"/>
    </row>
    <row r="486" spans="1:9" x14ac:dyDescent="0.25">
      <c r="A486" s="29" t="s">
        <v>11</v>
      </c>
      <c r="B486" s="5" t="s">
        <v>11</v>
      </c>
      <c r="C486" s="5" t="s">
        <v>11</v>
      </c>
      <c r="D486" s="2" t="s">
        <v>50</v>
      </c>
      <c r="E486" s="2" t="s">
        <v>11</v>
      </c>
      <c r="F486" s="2" t="s">
        <v>11</v>
      </c>
      <c r="G486" s="2" t="s">
        <v>11</v>
      </c>
      <c r="H486" s="2" t="s">
        <v>11</v>
      </c>
      <c r="I486" s="6" t="s">
        <v>11</v>
      </c>
    </row>
    <row r="487" spans="1:9" x14ac:dyDescent="0.25">
      <c r="I487" s="6"/>
    </row>
    <row r="488" spans="1:9" ht="13" x14ac:dyDescent="0.3">
      <c r="A488" s="4" t="s">
        <v>238</v>
      </c>
      <c r="I488" s="6"/>
    </row>
    <row r="489" spans="1:9" x14ac:dyDescent="0.25">
      <c r="A489" s="1" t="s">
        <v>239</v>
      </c>
      <c r="B489" s="5" t="s">
        <v>240</v>
      </c>
      <c r="C489" s="5" t="s">
        <v>241</v>
      </c>
      <c r="D489" s="2" t="s">
        <v>50</v>
      </c>
      <c r="E489" s="2" t="s">
        <v>242</v>
      </c>
      <c r="G489" s="2" t="s">
        <v>98</v>
      </c>
      <c r="H489" s="2" t="s">
        <v>94</v>
      </c>
      <c r="I489" s="6" t="s">
        <v>243</v>
      </c>
    </row>
    <row r="490" spans="1:9" ht="13" x14ac:dyDescent="0.3">
      <c r="A490" s="4" t="s">
        <v>244</v>
      </c>
      <c r="B490" s="5"/>
      <c r="C490" s="5"/>
      <c r="I490" s="6"/>
    </row>
    <row r="491" spans="1:9" x14ac:dyDescent="0.25">
      <c r="A491" s="29" t="s">
        <v>255</v>
      </c>
      <c r="B491" s="3" t="s">
        <v>261</v>
      </c>
      <c r="C491" s="3" t="s">
        <v>259</v>
      </c>
      <c r="D491" s="44" t="s">
        <v>50</v>
      </c>
      <c r="E491" s="44" t="s">
        <v>260</v>
      </c>
      <c r="F491" s="44"/>
      <c r="G491" s="44" t="s">
        <v>117</v>
      </c>
      <c r="H491" s="44" t="s">
        <v>99</v>
      </c>
      <c r="I491" s="45" t="s">
        <v>51</v>
      </c>
    </row>
    <row r="492" spans="1:9" x14ac:dyDescent="0.25">
      <c r="I492" s="6"/>
    </row>
    <row r="493" spans="1:9" x14ac:dyDescent="0.25">
      <c r="I493" s="6"/>
    </row>
    <row r="494" spans="1:9" x14ac:dyDescent="0.25">
      <c r="I494" s="6"/>
    </row>
    <row r="495" spans="1:9" ht="13" x14ac:dyDescent="0.3">
      <c r="A495" s="19" t="s">
        <v>245</v>
      </c>
      <c r="B495" s="36"/>
      <c r="C495" s="36"/>
      <c r="D495" s="36"/>
      <c r="E495" s="36"/>
      <c r="F495" s="36"/>
      <c r="G495" s="36"/>
      <c r="H495" s="36"/>
      <c r="I495" s="22"/>
    </row>
    <row r="496" spans="1:9" x14ac:dyDescent="0.25">
      <c r="A496" s="23" t="s">
        <v>144</v>
      </c>
      <c r="B496" s="36"/>
      <c r="C496" s="25" t="s">
        <v>246</v>
      </c>
      <c r="D496" s="36" t="s">
        <v>50</v>
      </c>
      <c r="E496" s="36" t="s">
        <v>122</v>
      </c>
      <c r="F496" s="36"/>
      <c r="G496" s="36" t="s">
        <v>247</v>
      </c>
      <c r="H496" s="36" t="s">
        <v>11</v>
      </c>
      <c r="I496" s="22" t="s">
        <v>116</v>
      </c>
    </row>
    <row r="497" spans="1:11" ht="13" x14ac:dyDescent="0.3">
      <c r="A497" s="19" t="s">
        <v>248</v>
      </c>
      <c r="B497" s="36"/>
      <c r="C497" s="36"/>
      <c r="D497" s="36"/>
      <c r="E497" s="36"/>
      <c r="F497" s="36"/>
      <c r="G497" s="36"/>
      <c r="H497" s="36"/>
      <c r="I497" s="22"/>
    </row>
    <row r="498" spans="1:11" x14ac:dyDescent="0.25">
      <c r="A498" s="23" t="s">
        <v>209</v>
      </c>
      <c r="B498" s="36"/>
      <c r="C498" s="25" t="s">
        <v>249</v>
      </c>
      <c r="D498" s="36" t="s">
        <v>50</v>
      </c>
      <c r="E498" s="36" t="s">
        <v>250</v>
      </c>
      <c r="F498" s="36"/>
      <c r="G498" s="36" t="s">
        <v>53</v>
      </c>
      <c r="H498" s="36" t="s">
        <v>11</v>
      </c>
      <c r="I498" s="22" t="s">
        <v>251</v>
      </c>
    </row>
    <row r="499" spans="1:11" s="57" customFormat="1" ht="13" x14ac:dyDescent="0.3">
      <c r="A499" s="19" t="s">
        <v>330</v>
      </c>
      <c r="B499" s="38"/>
      <c r="C499" s="24"/>
      <c r="D499" s="38"/>
      <c r="E499" s="38"/>
      <c r="F499" s="38"/>
      <c r="G499" s="38"/>
      <c r="H499" s="38"/>
      <c r="I499" s="33"/>
      <c r="J499" s="56"/>
      <c r="K499" s="56"/>
    </row>
    <row r="500" spans="1:11" s="57" customFormat="1" ht="13" x14ac:dyDescent="0.3">
      <c r="A500" s="23" t="s">
        <v>318</v>
      </c>
      <c r="B500" s="42"/>
      <c r="C500" s="25" t="s">
        <v>331</v>
      </c>
      <c r="D500" s="42" t="s">
        <v>50</v>
      </c>
      <c r="E500" s="42" t="s">
        <v>332</v>
      </c>
      <c r="F500" s="42"/>
      <c r="G500" s="42" t="s">
        <v>104</v>
      </c>
      <c r="H500" s="42"/>
      <c r="I500" s="58" t="s">
        <v>333</v>
      </c>
      <c r="J500" s="56"/>
      <c r="K500" s="56"/>
    </row>
    <row r="501" spans="1:11" s="57" customFormat="1" ht="13" x14ac:dyDescent="0.3">
      <c r="A501" s="23"/>
      <c r="B501" s="42"/>
      <c r="C501" s="25"/>
      <c r="D501" s="42"/>
      <c r="E501" s="42"/>
      <c r="F501" s="42"/>
      <c r="G501" s="42"/>
      <c r="H501" s="42"/>
      <c r="I501" s="58"/>
      <c r="J501" s="56"/>
      <c r="K501" s="56"/>
    </row>
    <row r="502" spans="1:11" ht="13" x14ac:dyDescent="0.3">
      <c r="A502" s="19" t="s">
        <v>252</v>
      </c>
      <c r="B502" s="36"/>
      <c r="C502" s="25" t="s">
        <v>253</v>
      </c>
      <c r="D502" s="36" t="s">
        <v>50</v>
      </c>
      <c r="E502" s="36" t="s">
        <v>254</v>
      </c>
      <c r="F502" s="36"/>
      <c r="G502" s="36" t="s">
        <v>53</v>
      </c>
      <c r="H502" s="36" t="s">
        <v>99</v>
      </c>
      <c r="I502" s="36" t="s">
        <v>140</v>
      </c>
    </row>
  </sheetData>
  <sheetProtection selectLockedCells="1" selectUnlockedCells="1"/>
  <mergeCells count="4">
    <mergeCell ref="A1:I1"/>
    <mergeCell ref="A2:I2"/>
    <mergeCell ref="B4:E4"/>
    <mergeCell ref="F4:I4"/>
  </mergeCells>
  <pageMargins left="0.78749999999999998" right="0.78749999999999998" top="1.0631944444444443" bottom="1.0631944444444443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currys</cp:lastModifiedBy>
  <dcterms:created xsi:type="dcterms:W3CDTF">2012-09-19T08:16:47Z</dcterms:created>
  <dcterms:modified xsi:type="dcterms:W3CDTF">2018-08-18T12:46:36Z</dcterms:modified>
</cp:coreProperties>
</file>